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codeName="ThisWorkbook" defaultThemeVersion="124226"/>
  <bookViews>
    <workbookView xWindow="0" yWindow="0" windowWidth="19200" windowHeight="12180" tabRatio="849" activeTab="2"/>
  </bookViews>
  <sheets>
    <sheet name="Titulní_list" sheetId="13" r:id="rId1"/>
    <sheet name="Krycí_list" sheetId="1" r:id="rId2"/>
    <sheet name="SO 101" sheetId="14" r:id="rId3"/>
    <sheet name="SO 102" sheetId="27" r:id="rId4"/>
    <sheet name="SO 103" sheetId="17" r:id="rId5"/>
    <sheet name="SO 105" sheetId="18" r:id="rId6"/>
    <sheet name="SO 106" sheetId="19" r:id="rId7"/>
    <sheet name="SO 107" sheetId="21" r:id="rId8"/>
    <sheet name="SO 108" sheetId="34" r:id="rId9"/>
    <sheet name="SO 110" sheetId="32" r:id="rId10"/>
    <sheet name="SO 111" sheetId="24" r:id="rId11"/>
    <sheet name="SO 112" sheetId="29" r:id="rId12"/>
    <sheet name="SO 10" sheetId="28" r:id="rId13"/>
    <sheet name="Provozní soubory" sheetId="33" r:id="rId14"/>
    <sheet name="VRN" sheetId="23" r:id="rId15"/>
  </sheets>
  <definedNames>
    <definedName name="_xlnm.Print_Area" localSheetId="1">Krycí_list!$A$1:$I$52</definedName>
    <definedName name="_xlnm.Print_Area" localSheetId="8">'SO 108'!$A$1:$F$151</definedName>
    <definedName name="_xlnm.Print_Area" localSheetId="11">'SO 112'!$A$1:$F$144</definedName>
    <definedName name="Z_B7E7C763_C459_487D_8ABA_5CFDDFBD5A84_.wvu.Cols" localSheetId="1" hidden="1">Krycí_list!$A:$A</definedName>
    <definedName name="Z_B7E7C763_C459_487D_8ABA_5CFDDFBD5A84_.wvu.PrintArea" localSheetId="1" hidden="1">Krycí_list!$A$1:$I$11</definedName>
  </definedNames>
  <calcPr calcId="152511"/>
  <customWorkbookViews>
    <customWorkbookView name="Radim" guid="{B7E7C763-C459-487D-8ABA-5CFDDFBD5A84}" maximized="1" xWindow="-8" yWindow="-8" windowWidth="1296" windowHeight="1040" activeSheetId="1"/>
  </customWorkbookViews>
</workbook>
</file>

<file path=xl/calcChain.xml><?xml version="1.0" encoding="utf-8"?>
<calcChain xmlns="http://schemas.openxmlformats.org/spreadsheetml/2006/main">
  <c r="F20" i="23" l="1"/>
  <c r="H28" i="1" s="1"/>
  <c r="F19" i="28" l="1"/>
  <c r="F9" i="34" l="1"/>
  <c r="F8" i="34"/>
  <c r="F11" i="34" l="1"/>
  <c r="F12" i="34"/>
  <c r="F13" i="34"/>
  <c r="F15" i="34"/>
  <c r="F16" i="34"/>
  <c r="F17" i="34"/>
  <c r="F18" i="34"/>
  <c r="F19" i="34"/>
  <c r="F20" i="34"/>
  <c r="F21" i="34"/>
  <c r="F22" i="34"/>
  <c r="F24" i="34"/>
  <c r="F25" i="34"/>
  <c r="F26" i="34"/>
  <c r="F27" i="34"/>
  <c r="F28" i="34"/>
  <c r="F29" i="34"/>
  <c r="F30" i="34"/>
  <c r="F31" i="34"/>
  <c r="F32" i="34"/>
  <c r="F33" i="34"/>
  <c r="F35" i="34"/>
  <c r="F36" i="34"/>
  <c r="F37" i="34"/>
  <c r="F38" i="34"/>
  <c r="F39" i="34"/>
  <c r="F40" i="34"/>
  <c r="F41" i="34"/>
  <c r="F42" i="34"/>
  <c r="F43" i="34"/>
  <c r="F44" i="34"/>
  <c r="F45" i="34"/>
  <c r="F47" i="34"/>
  <c r="F48" i="34"/>
  <c r="F49" i="34"/>
  <c r="F50" i="34"/>
  <c r="F51" i="34"/>
  <c r="F52" i="34"/>
  <c r="F53" i="34"/>
  <c r="F54" i="34"/>
  <c r="F55" i="34"/>
  <c r="F56" i="34"/>
  <c r="F57" i="34"/>
  <c r="F58" i="34"/>
  <c r="F59" i="34"/>
  <c r="F61" i="34"/>
  <c r="F62" i="34"/>
  <c r="F63" i="34"/>
  <c r="F64" i="34"/>
  <c r="F65" i="34"/>
  <c r="F66" i="34"/>
  <c r="F67" i="34"/>
  <c r="F68" i="34"/>
  <c r="F69" i="34"/>
  <c r="F70" i="34"/>
  <c r="F71" i="34"/>
  <c r="F72" i="34"/>
  <c r="F73" i="34"/>
  <c r="F74" i="34"/>
  <c r="F75" i="34"/>
  <c r="F76" i="34"/>
  <c r="F77" i="34"/>
  <c r="F78" i="34"/>
  <c r="F79" i="34"/>
  <c r="F81" i="34"/>
  <c r="F82" i="34"/>
  <c r="F83" i="34"/>
  <c r="F84" i="34"/>
  <c r="F85" i="34"/>
  <c r="F86" i="34"/>
  <c r="F87" i="34"/>
  <c r="F88" i="34"/>
  <c r="F89" i="34"/>
  <c r="F90" i="34"/>
  <c r="F91" i="34"/>
  <c r="F92" i="34"/>
  <c r="F93" i="34"/>
  <c r="F94" i="34"/>
  <c r="F96" i="34"/>
  <c r="F97" i="34"/>
  <c r="F98" i="34"/>
  <c r="F99" i="34"/>
  <c r="F100" i="34"/>
  <c r="F101" i="34"/>
  <c r="F102" i="34"/>
  <c r="F103" i="34"/>
  <c r="F104" i="34"/>
  <c r="F106" i="34"/>
  <c r="F107" i="34"/>
  <c r="F108" i="34"/>
  <c r="F109" i="34"/>
  <c r="F110" i="34"/>
  <c r="F111" i="34"/>
  <c r="F112" i="34"/>
  <c r="F113" i="34"/>
  <c r="F114" i="34"/>
  <c r="F115" i="34"/>
  <c r="F116" i="34"/>
  <c r="F117" i="34"/>
  <c r="F118" i="34"/>
  <c r="F119" i="34"/>
  <c r="F120" i="34"/>
  <c r="F122" i="34"/>
  <c r="F123" i="34"/>
  <c r="F124" i="34"/>
  <c r="F125" i="34"/>
  <c r="F126" i="34"/>
  <c r="F127" i="34"/>
  <c r="F128" i="34"/>
  <c r="F129" i="34"/>
  <c r="F130" i="34"/>
  <c r="F131" i="34"/>
  <c r="F132" i="34"/>
  <c r="F133" i="34"/>
  <c r="F135" i="34"/>
  <c r="F138" i="34"/>
  <c r="F139" i="34"/>
  <c r="F140" i="34"/>
  <c r="F141" i="34"/>
  <c r="F142" i="34"/>
  <c r="F143" i="34"/>
  <c r="F144" i="34"/>
  <c r="F145" i="34"/>
  <c r="F146" i="34"/>
  <c r="F148" i="34"/>
  <c r="F149" i="34"/>
  <c r="F150" i="34"/>
  <c r="F151" i="34" l="1"/>
  <c r="H19" i="1" s="1"/>
  <c r="F7" i="33"/>
  <c r="F8" i="33"/>
  <c r="F9" i="33"/>
  <c r="F10" i="33"/>
  <c r="F11" i="33" l="1"/>
  <c r="H24" i="1" s="1"/>
  <c r="L54" i="32"/>
  <c r="L60" i="32" s="1"/>
  <c r="M54" i="32"/>
  <c r="L55" i="32"/>
  <c r="M55" i="32"/>
  <c r="L56" i="32"/>
  <c r="M56" i="32"/>
  <c r="L57" i="32"/>
  <c r="M57" i="32"/>
  <c r="M58" i="32"/>
  <c r="M59" i="32"/>
  <c r="L64" i="32"/>
  <c r="M64" i="32"/>
  <c r="L65" i="32"/>
  <c r="M65" i="32"/>
  <c r="L66" i="32"/>
  <c r="M66" i="32"/>
  <c r="M68" i="32" s="1"/>
  <c r="L67" i="32"/>
  <c r="M67" i="32"/>
  <c r="L72" i="32"/>
  <c r="M72" i="32"/>
  <c r="M74" i="32" s="1"/>
  <c r="L73" i="32"/>
  <c r="L74" i="32" s="1"/>
  <c r="N74" i="32" s="1"/>
  <c r="M73" i="32"/>
  <c r="L91" i="32"/>
  <c r="M91" i="32"/>
  <c r="L92" i="32"/>
  <c r="M92" i="32"/>
  <c r="L93" i="32"/>
  <c r="M93" i="32"/>
  <c r="L94" i="32"/>
  <c r="M94" i="32"/>
  <c r="M95" i="32"/>
  <c r="L99" i="32"/>
  <c r="M99" i="32"/>
  <c r="L100" i="32"/>
  <c r="M100" i="32"/>
  <c r="L101" i="32"/>
  <c r="M101" i="32"/>
  <c r="L102" i="32"/>
  <c r="M102" i="32"/>
  <c r="L103" i="32"/>
  <c r="M103" i="32"/>
  <c r="L104" i="32"/>
  <c r="M104" i="32"/>
  <c r="L105" i="32"/>
  <c r="M105" i="32"/>
  <c r="L106" i="32"/>
  <c r="M106" i="32"/>
  <c r="L107" i="32"/>
  <c r="M107" i="32"/>
  <c r="L112" i="32"/>
  <c r="M112" i="32"/>
  <c r="L113" i="32"/>
  <c r="M113" i="32"/>
  <c r="L115" i="32"/>
  <c r="M115" i="32"/>
  <c r="L116" i="32"/>
  <c r="M116" i="32"/>
  <c r="L117" i="32"/>
  <c r="M117" i="32"/>
  <c r="L118" i="32"/>
  <c r="M118" i="32"/>
  <c r="L119" i="32"/>
  <c r="M119" i="32"/>
  <c r="L120" i="32"/>
  <c r="M120" i="32"/>
  <c r="L121" i="32"/>
  <c r="M121" i="32"/>
  <c r="L122" i="32"/>
  <c r="M122" i="32"/>
  <c r="L133" i="32"/>
  <c r="M133" i="32"/>
  <c r="L134" i="32"/>
  <c r="M134" i="32"/>
  <c r="L135" i="32"/>
  <c r="M135" i="32"/>
  <c r="L136" i="32"/>
  <c r="M136" i="32"/>
  <c r="L137" i="32"/>
  <c r="M137" i="32"/>
  <c r="L138" i="32"/>
  <c r="M138" i="32"/>
  <c r="L139" i="32"/>
  <c r="M139" i="32"/>
  <c r="L140" i="32"/>
  <c r="M140" i="32"/>
  <c r="L141" i="32"/>
  <c r="M141" i="32"/>
  <c r="L142" i="32"/>
  <c r="M142" i="32"/>
  <c r="L143" i="32"/>
  <c r="M143" i="32"/>
  <c r="L144" i="32"/>
  <c r="M144" i="32"/>
  <c r="L145" i="32"/>
  <c r="M145" i="32"/>
  <c r="L146" i="32"/>
  <c r="M146" i="32"/>
  <c r="L147" i="32"/>
  <c r="M147" i="32"/>
  <c r="L148" i="32"/>
  <c r="M148" i="32"/>
  <c r="L149" i="32"/>
  <c r="M149" i="32"/>
  <c r="L150" i="32"/>
  <c r="M150" i="32"/>
  <c r="L151" i="32"/>
  <c r="M151" i="32"/>
  <c r="L152" i="32"/>
  <c r="M152" i="32"/>
  <c r="L153" i="32"/>
  <c r="M153" i="32"/>
  <c r="L154" i="32"/>
  <c r="M154" i="32"/>
  <c r="L155" i="32"/>
  <c r="M155" i="32"/>
  <c r="L156" i="32"/>
  <c r="M156" i="32"/>
  <c r="L157" i="32"/>
  <c r="M157" i="32"/>
  <c r="L158" i="32"/>
  <c r="M158" i="32"/>
  <c r="L159" i="32"/>
  <c r="M159" i="32"/>
  <c r="L162" i="32"/>
  <c r="M162" i="32"/>
  <c r="L176" i="32"/>
  <c r="L181" i="32" s="1"/>
  <c r="M176" i="32"/>
  <c r="M181" i="32" s="1"/>
  <c r="L177" i="32"/>
  <c r="M177" i="32"/>
  <c r="L178" i="32"/>
  <c r="M178" i="32"/>
  <c r="L179" i="32"/>
  <c r="M179" i="32"/>
  <c r="L180" i="32"/>
  <c r="M180" i="32"/>
  <c r="L184" i="32"/>
  <c r="M184" i="32"/>
  <c r="L185" i="32"/>
  <c r="M185" i="32"/>
  <c r="M187" i="32"/>
  <c r="L188" i="32"/>
  <c r="L192" i="32"/>
  <c r="M192" i="32"/>
  <c r="L193" i="32"/>
  <c r="M193" i="32"/>
  <c r="L194" i="32"/>
  <c r="M194" i="32"/>
  <c r="L195" i="32"/>
  <c r="M195" i="32"/>
  <c r="L196" i="32"/>
  <c r="M196" i="32"/>
  <c r="L201" i="32"/>
  <c r="L202" i="32" s="1"/>
  <c r="M201" i="32"/>
  <c r="M202" i="32" s="1"/>
  <c r="L206" i="32"/>
  <c r="M217" i="32"/>
  <c r="M218" i="32"/>
  <c r="M219" i="32"/>
  <c r="M220" i="32"/>
  <c r="M221" i="32"/>
  <c r="M222" i="32"/>
  <c r="M223" i="32"/>
  <c r="M224" i="32"/>
  <c r="L225" i="32"/>
  <c r="M225" i="32"/>
  <c r="M226" i="32"/>
  <c r="M227" i="32"/>
  <c r="L228" i="32"/>
  <c r="M228" i="32"/>
  <c r="L229" i="32"/>
  <c r="M229" i="32"/>
  <c r="L230" i="32"/>
  <c r="M230" i="32"/>
  <c r="M231" i="32"/>
  <c r="M232" i="32"/>
  <c r="M233" i="32"/>
  <c r="M234" i="32"/>
  <c r="M241" i="32"/>
  <c r="M252" i="32"/>
  <c r="M254" i="32"/>
  <c r="M256" i="32"/>
  <c r="F57" i="14"/>
  <c r="F40" i="21"/>
  <c r="F19" i="19"/>
  <c r="F25" i="18"/>
  <c r="F12" i="17"/>
  <c r="F92" i="14"/>
  <c r="F83" i="14"/>
  <c r="F47" i="14"/>
  <c r="F7" i="29"/>
  <c r="F8" i="29"/>
  <c r="F9" i="29"/>
  <c r="F10" i="29"/>
  <c r="F11" i="29"/>
  <c r="F12" i="29"/>
  <c r="F13" i="29"/>
  <c r="F14" i="29"/>
  <c r="F15" i="29"/>
  <c r="F16" i="29"/>
  <c r="F17" i="29"/>
  <c r="F18" i="29"/>
  <c r="F19" i="29"/>
  <c r="F20" i="29"/>
  <c r="F21" i="29"/>
  <c r="F23" i="29"/>
  <c r="F24" i="29"/>
  <c r="F25" i="29"/>
  <c r="F26" i="29"/>
  <c r="F27" i="29"/>
  <c r="F28" i="29"/>
  <c r="F29" i="29"/>
  <c r="F30" i="29"/>
  <c r="F31" i="29"/>
  <c r="F32" i="29"/>
  <c r="F33" i="29"/>
  <c r="F34" i="29"/>
  <c r="F35" i="29"/>
  <c r="F36" i="29"/>
  <c r="F37" i="29"/>
  <c r="F38" i="29"/>
  <c r="F39" i="29"/>
  <c r="F40" i="29"/>
  <c r="F41" i="29"/>
  <c r="F42" i="29"/>
  <c r="F43" i="29"/>
  <c r="F45" i="29"/>
  <c r="F46" i="29"/>
  <c r="F47" i="29"/>
  <c r="F48" i="29"/>
  <c r="F49" i="29"/>
  <c r="F50" i="29"/>
  <c r="F52" i="29"/>
  <c r="F53" i="29"/>
  <c r="F54" i="29"/>
  <c r="F55" i="29"/>
  <c r="F56" i="29"/>
  <c r="F57" i="29"/>
  <c r="F59" i="29"/>
  <c r="F61" i="29"/>
  <c r="F62" i="29"/>
  <c r="F63" i="29"/>
  <c r="F64" i="29"/>
  <c r="F65" i="29"/>
  <c r="F66" i="29"/>
  <c r="F67" i="29"/>
  <c r="F68" i="29"/>
  <c r="F69" i="29"/>
  <c r="F70" i="29"/>
  <c r="F71" i="29"/>
  <c r="F72" i="29"/>
  <c r="F73" i="29"/>
  <c r="F75" i="29"/>
  <c r="F76" i="29"/>
  <c r="F77" i="29"/>
  <c r="F78" i="29"/>
  <c r="F79" i="29"/>
  <c r="F80" i="29"/>
  <c r="F81" i="29"/>
  <c r="F82" i="29"/>
  <c r="F83" i="29"/>
  <c r="F84" i="29"/>
  <c r="F85" i="29"/>
  <c r="F86" i="29"/>
  <c r="F87" i="29"/>
  <c r="F88" i="29"/>
  <c r="F89" i="29"/>
  <c r="F90" i="29"/>
  <c r="F91" i="29"/>
  <c r="F92" i="29"/>
  <c r="F93" i="29"/>
  <c r="F94" i="29"/>
  <c r="F96" i="29"/>
  <c r="F97" i="29"/>
  <c r="F98" i="29"/>
  <c r="F99" i="29"/>
  <c r="F100" i="29"/>
  <c r="F101" i="29"/>
  <c r="F102" i="29"/>
  <c r="F103" i="29"/>
  <c r="F104" i="29"/>
  <c r="F105" i="29"/>
  <c r="F106" i="29"/>
  <c r="F107" i="29"/>
  <c r="F108" i="29"/>
  <c r="F109" i="29"/>
  <c r="F110" i="29"/>
  <c r="F112" i="29"/>
  <c r="F113" i="29"/>
  <c r="F114" i="29"/>
  <c r="F115" i="29"/>
  <c r="F116" i="29"/>
  <c r="F118" i="29"/>
  <c r="F119" i="29"/>
  <c r="F120" i="29"/>
  <c r="F121" i="29"/>
  <c r="F122" i="29"/>
  <c r="F123" i="29"/>
  <c r="F124" i="29"/>
  <c r="F125" i="29"/>
  <c r="F126" i="29"/>
  <c r="F127" i="29"/>
  <c r="F128" i="29"/>
  <c r="F129" i="29"/>
  <c r="F130" i="29"/>
  <c r="F131" i="29"/>
  <c r="F132" i="29"/>
  <c r="F133" i="29"/>
  <c r="F135" i="29"/>
  <c r="F136" i="29"/>
  <c r="F137" i="29"/>
  <c r="F138" i="29"/>
  <c r="F139" i="29"/>
  <c r="F140" i="29"/>
  <c r="F141" i="29"/>
  <c r="F142" i="29"/>
  <c r="F143" i="29"/>
  <c r="F7" i="28"/>
  <c r="F8" i="28"/>
  <c r="F9" i="28"/>
  <c r="F10" i="28"/>
  <c r="F11" i="28"/>
  <c r="F12" i="28"/>
  <c r="F13" i="28"/>
  <c r="F14" i="28"/>
  <c r="F15" i="28"/>
  <c r="F16" i="28"/>
  <c r="F17" i="28"/>
  <c r="F18" i="28"/>
  <c r="F20" i="28"/>
  <c r="F21" i="28"/>
  <c r="F22" i="28"/>
  <c r="F23" i="28"/>
  <c r="F24" i="28"/>
  <c r="F25" i="28"/>
  <c r="F26" i="28"/>
  <c r="F27" i="28"/>
  <c r="F28" i="28"/>
  <c r="F29" i="28"/>
  <c r="F30" i="28"/>
  <c r="F31" i="28"/>
  <c r="F32" i="28"/>
  <c r="F34" i="28"/>
  <c r="F35" i="28"/>
  <c r="F36" i="28"/>
  <c r="F37" i="28"/>
  <c r="F39" i="28"/>
  <c r="F40" i="28"/>
  <c r="F41" i="28"/>
  <c r="F42" i="28"/>
  <c r="F43" i="28"/>
  <c r="F44" i="28"/>
  <c r="F45" i="28"/>
  <c r="F46" i="28"/>
  <c r="F47" i="28"/>
  <c r="F48" i="28"/>
  <c r="F49" i="28"/>
  <c r="F50" i="28"/>
  <c r="F51" i="28"/>
  <c r="F52" i="28"/>
  <c r="F53" i="28"/>
  <c r="F54" i="28"/>
  <c r="F55" i="28"/>
  <c r="F56" i="28"/>
  <c r="F57" i="28"/>
  <c r="F58" i="28"/>
  <c r="F59" i="28"/>
  <c r="F60" i="28"/>
  <c r="F7" i="27"/>
  <c r="F8" i="27"/>
  <c r="F9" i="27"/>
  <c r="F11" i="27"/>
  <c r="F12" i="27"/>
  <c r="F13" i="27"/>
  <c r="F14" i="27"/>
  <c r="F15" i="27"/>
  <c r="F16" i="27"/>
  <c r="F17" i="27"/>
  <c r="F18" i="27"/>
  <c r="F19" i="27"/>
  <c r="F20" i="27"/>
  <c r="F21" i="27"/>
  <c r="F22" i="27"/>
  <c r="F23" i="27"/>
  <c r="F24" i="27"/>
  <c r="F25" i="27"/>
  <c r="F26" i="27"/>
  <c r="F27" i="27"/>
  <c r="F29" i="27"/>
  <c r="F30" i="27"/>
  <c r="F31" i="27"/>
  <c r="F32" i="27"/>
  <c r="F33" i="27"/>
  <c r="F34" i="27"/>
  <c r="F35" i="27"/>
  <c r="F36" i="27"/>
  <c r="F37" i="27"/>
  <c r="F38" i="27"/>
  <c r="F39" i="27"/>
  <c r="F40" i="27"/>
  <c r="F41" i="27"/>
  <c r="F42" i="27"/>
  <c r="F44" i="27"/>
  <c r="F45" i="27"/>
  <c r="F46" i="27"/>
  <c r="F47" i="27"/>
  <c r="F48" i="27"/>
  <c r="F49" i="27"/>
  <c r="F50" i="27"/>
  <c r="F51" i="27"/>
  <c r="F52" i="27"/>
  <c r="F53" i="27"/>
  <c r="F54" i="27"/>
  <c r="F55" i="27"/>
  <c r="F56" i="27"/>
  <c r="F57" i="27"/>
  <c r="F58" i="27"/>
  <c r="F60" i="27"/>
  <c r="F61" i="27"/>
  <c r="F62" i="27"/>
  <c r="F63" i="27"/>
  <c r="F64" i="27"/>
  <c r="F65" i="27"/>
  <c r="F66" i="27"/>
  <c r="F67" i="27"/>
  <c r="F68" i="27"/>
  <c r="F69" i="27"/>
  <c r="F70" i="27"/>
  <c r="F71" i="27"/>
  <c r="F73" i="27"/>
  <c r="F74" i="27"/>
  <c r="F75" i="27"/>
  <c r="F77" i="27"/>
  <c r="F78" i="27"/>
  <c r="F79" i="27"/>
  <c r="F80" i="27"/>
  <c r="F81" i="27"/>
  <c r="F82" i="27"/>
  <c r="F83" i="27"/>
  <c r="F84" i="27"/>
  <c r="F85" i="27"/>
  <c r="F86" i="27"/>
  <c r="F87" i="27"/>
  <c r="F88" i="27"/>
  <c r="F89" i="27"/>
  <c r="F90" i="27"/>
  <c r="F91" i="27"/>
  <c r="F92" i="27"/>
  <c r="F93" i="27"/>
  <c r="F94" i="27"/>
  <c r="F95" i="27"/>
  <c r="F96" i="27"/>
  <c r="F97" i="27"/>
  <c r="F98" i="27"/>
  <c r="F99" i="27"/>
  <c r="F100" i="27"/>
  <c r="F101" i="27"/>
  <c r="F102" i="27"/>
  <c r="F103" i="27"/>
  <c r="F104" i="27"/>
  <c r="F105" i="27"/>
  <c r="F106" i="27"/>
  <c r="F107" i="27"/>
  <c r="F108" i="27"/>
  <c r="F109" i="27"/>
  <c r="F110" i="27"/>
  <c r="L236" i="32" l="1"/>
  <c r="M236" i="32"/>
  <c r="M21" i="32" s="1"/>
  <c r="M197" i="32"/>
  <c r="L197" i="32"/>
  <c r="M188" i="32"/>
  <c r="N188" i="32" s="1"/>
  <c r="N181" i="32"/>
  <c r="M160" i="32"/>
  <c r="L160" i="32"/>
  <c r="L164" i="32" s="1"/>
  <c r="M164" i="32"/>
  <c r="L123" i="32"/>
  <c r="M123" i="32"/>
  <c r="L108" i="32"/>
  <c r="M108" i="32"/>
  <c r="L95" i="32"/>
  <c r="L68" i="32"/>
  <c r="N68" i="32" s="1"/>
  <c r="M60" i="32"/>
  <c r="M82" i="32" s="1"/>
  <c r="M15" i="32" s="1"/>
  <c r="F61" i="28"/>
  <c r="H23" i="1" s="1"/>
  <c r="F144" i="29"/>
  <c r="H22" i="1" s="1"/>
  <c r="N95" i="32"/>
  <c r="N197" i="32"/>
  <c r="N202" i="32"/>
  <c r="L204" i="32"/>
  <c r="L21" i="32"/>
  <c r="L79" i="32"/>
  <c r="N60" i="32"/>
  <c r="F111" i="27"/>
  <c r="H14" i="1" s="1"/>
  <c r="N21" i="32" l="1"/>
  <c r="N236" i="32"/>
  <c r="M209" i="32"/>
  <c r="M19" i="32" s="1"/>
  <c r="N164" i="32"/>
  <c r="M166" i="32"/>
  <c r="M17" i="32" s="1"/>
  <c r="N123" i="32"/>
  <c r="N108" i="32"/>
  <c r="L166" i="32"/>
  <c r="L77" i="32"/>
  <c r="L80" i="32" s="1"/>
  <c r="L207" i="32"/>
  <c r="L209" i="32" s="1"/>
  <c r="F17" i="24"/>
  <c r="F16" i="24"/>
  <c r="F15" i="24"/>
  <c r="F14" i="24"/>
  <c r="F13" i="24"/>
  <c r="F8" i="24"/>
  <c r="F9" i="24"/>
  <c r="F10" i="24"/>
  <c r="F11" i="24"/>
  <c r="F7" i="24"/>
  <c r="L82" i="32" l="1"/>
  <c r="F18" i="24"/>
  <c r="H21" i="1" s="1"/>
  <c r="M242" i="32"/>
  <c r="M247" i="32" s="1"/>
  <c r="N247" i="32" s="1"/>
  <c r="N166" i="32"/>
  <c r="L17" i="32"/>
  <c r="N17" i="32" s="1"/>
  <c r="N209" i="32"/>
  <c r="L19" i="32"/>
  <c r="N19" i="32" s="1"/>
  <c r="F40" i="14"/>
  <c r="L15" i="32" l="1"/>
  <c r="N15" i="32" s="1"/>
  <c r="N82" i="32"/>
  <c r="M251" i="32"/>
  <c r="M260" i="32" s="1"/>
  <c r="N260" i="32" s="1"/>
  <c r="M23" i="32"/>
  <c r="N23" i="32" s="1"/>
  <c r="F38" i="21"/>
  <c r="M25" i="32" l="1"/>
  <c r="N25" i="32" s="1"/>
  <c r="N28" i="32" s="1"/>
  <c r="H20" i="1" s="1"/>
  <c r="F39" i="21"/>
  <c r="F37" i="21"/>
  <c r="F36" i="21"/>
  <c r="F35" i="21"/>
  <c r="F34" i="21"/>
  <c r="F33" i="21"/>
  <c r="F32" i="21"/>
  <c r="F31" i="21"/>
  <c r="F30" i="21"/>
  <c r="F29" i="21"/>
  <c r="F28" i="21"/>
  <c r="F27" i="21"/>
  <c r="F26" i="21"/>
  <c r="F25" i="21"/>
  <c r="F22" i="21"/>
  <c r="F21" i="21"/>
  <c r="F20" i="21"/>
  <c r="F19" i="21"/>
  <c r="F18" i="21"/>
  <c r="F17" i="21"/>
  <c r="F16" i="21"/>
  <c r="F15" i="21"/>
  <c r="F14" i="21"/>
  <c r="F13" i="21"/>
  <c r="F23" i="21"/>
  <c r="F12" i="21"/>
  <c r="F11" i="21"/>
  <c r="F10" i="21"/>
  <c r="F9" i="21"/>
  <c r="F8" i="21"/>
  <c r="F7" i="21"/>
  <c r="F41" i="21" l="1"/>
  <c r="H18" i="1" s="1"/>
  <c r="F7" i="19"/>
  <c r="F8" i="19"/>
  <c r="F9" i="19"/>
  <c r="F10" i="19"/>
  <c r="F11" i="19"/>
  <c r="F12" i="19"/>
  <c r="F13" i="19"/>
  <c r="F14" i="19"/>
  <c r="F15" i="19"/>
  <c r="F16" i="19"/>
  <c r="F17" i="19"/>
  <c r="F18" i="19"/>
  <c r="F6" i="19"/>
  <c r="F20" i="19" l="1"/>
  <c r="H17" i="1" s="1"/>
  <c r="F7" i="18"/>
  <c r="F8" i="18"/>
  <c r="F9" i="18"/>
  <c r="F10" i="18"/>
  <c r="F11" i="18"/>
  <c r="F12" i="18"/>
  <c r="F13" i="18"/>
  <c r="F14" i="18"/>
  <c r="F15" i="18"/>
  <c r="F16" i="18"/>
  <c r="F17" i="18"/>
  <c r="F18" i="18"/>
  <c r="F19" i="18"/>
  <c r="F20" i="18"/>
  <c r="F21" i="18"/>
  <c r="F22" i="18"/>
  <c r="F23" i="18"/>
  <c r="F24" i="18"/>
  <c r="F26" i="18"/>
  <c r="F27" i="18"/>
  <c r="F6" i="18"/>
  <c r="F7" i="17"/>
  <c r="F8" i="17"/>
  <c r="F9" i="17"/>
  <c r="F10" i="17"/>
  <c r="F11" i="17"/>
  <c r="F6" i="17"/>
  <c r="F65" i="14"/>
  <c r="F28" i="18" l="1"/>
  <c r="H16" i="1" s="1"/>
  <c r="F13" i="17"/>
  <c r="H15" i="1" s="1"/>
  <c r="F24" i="14"/>
  <c r="F90" i="14" l="1"/>
  <c r="F89" i="14"/>
  <c r="F88" i="14"/>
  <c r="F87" i="14"/>
  <c r="F91" i="14"/>
  <c r="F86" i="14"/>
  <c r="F85" i="14"/>
  <c r="F77" i="14"/>
  <c r="F75" i="14"/>
  <c r="F72" i="14"/>
  <c r="F64" i="14"/>
  <c r="F63" i="14"/>
  <c r="F62" i="14"/>
  <c r="F61" i="14"/>
  <c r="F60" i="14"/>
  <c r="F56" i="14" l="1"/>
  <c r="F58" i="14"/>
  <c r="F51" i="14"/>
  <c r="F21" i="14" l="1"/>
  <c r="F20" i="14"/>
  <c r="F19" i="14" l="1"/>
  <c r="F18" i="14"/>
  <c r="F26" i="14"/>
  <c r="F23" i="14"/>
  <c r="F25" i="14"/>
  <c r="F16" i="14"/>
  <c r="F15" i="14"/>
  <c r="F14" i="14"/>
  <c r="F8" i="14"/>
  <c r="F9" i="14"/>
  <c r="F10" i="14"/>
  <c r="F11" i="14"/>
  <c r="F12" i="14"/>
  <c r="F7" i="14"/>
  <c r="F93" i="14" s="1"/>
  <c r="F82" i="14"/>
  <c r="F81" i="14"/>
  <c r="F80" i="14"/>
  <c r="F79" i="14"/>
  <c r="F78" i="14"/>
  <c r="F76" i="14"/>
  <c r="F74" i="14"/>
  <c r="F73" i="14"/>
  <c r="F71" i="14"/>
  <c r="F70" i="14"/>
  <c r="F69" i="14"/>
  <c r="F55" i="14"/>
  <c r="F54" i="14"/>
  <c r="F68" i="14"/>
  <c r="F53" i="14"/>
  <c r="F52" i="14"/>
  <c r="F50" i="14"/>
  <c r="F49" i="14"/>
  <c r="F67" i="14"/>
  <c r="F46" i="14"/>
  <c r="F45" i="14"/>
  <c r="F44" i="14"/>
  <c r="F43" i="14"/>
  <c r="F42" i="14"/>
  <c r="F41" i="14"/>
  <c r="F39" i="14"/>
  <c r="F38" i="14"/>
  <c r="F37" i="14"/>
  <c r="F36" i="14"/>
  <c r="F35" i="14"/>
  <c r="F34" i="14"/>
  <c r="F33" i="14"/>
  <c r="F32" i="14"/>
  <c r="F31" i="14"/>
  <c r="F30" i="14"/>
  <c r="F28" i="14"/>
  <c r="F27" i="14"/>
  <c r="H13" i="1" l="1"/>
  <c r="H25" i="1" s="1"/>
  <c r="H30" i="1" l="1"/>
  <c r="F32" i="1" l="1"/>
  <c r="F33" i="1" s="1"/>
</calcChain>
</file>

<file path=xl/sharedStrings.xml><?xml version="1.0" encoding="utf-8"?>
<sst xmlns="http://schemas.openxmlformats.org/spreadsheetml/2006/main" count="1881" uniqueCount="1021">
  <si>
    <t>%</t>
  </si>
  <si>
    <t xml:space="preserve">Základní DPH </t>
  </si>
  <si>
    <t>Zhotovitel:</t>
  </si>
  <si>
    <t>Vypracoval:</t>
  </si>
  <si>
    <t>Objednatel:</t>
  </si>
  <si>
    <t>HSV</t>
  </si>
  <si>
    <t>PSV</t>
  </si>
  <si>
    <t>MON</t>
  </si>
  <si>
    <t>Ostatní náklady</t>
  </si>
  <si>
    <t>Rekapitulace daní</t>
  </si>
  <si>
    <t>IČ:</t>
  </si>
  <si>
    <t>DIČ:</t>
  </si>
  <si>
    <t>Zakázka:</t>
  </si>
  <si>
    <t>Stupeň:</t>
  </si>
  <si>
    <t>FCC Česká republika, s.r.o., Ďáblická 791/89, 182 00 Praha 8, IČ: 45809712</t>
  </si>
  <si>
    <t>Poznámka:</t>
  </si>
  <si>
    <t>DPH bude účtována dle aktuálně platných předpisů.</t>
  </si>
  <si>
    <t>„SKLÁDKA ODPADŮ S-OO BOREK, ROZŠÍŘENÍ SKLÁDKY - V. etapa"</t>
  </si>
  <si>
    <t>DOKUMENTACE PRO PROVÁDĚNÍ STAVBY</t>
  </si>
  <si>
    <t>DOKUMENTACE PRO ZADÁNÍ STAVEBNÍCH PRACÍ</t>
  </si>
  <si>
    <t>Sdružení pro likvidaci komunálního odpadu Borek</t>
  </si>
  <si>
    <t>60816180</t>
  </si>
  <si>
    <t>Krajířova 27, 380 01 Dačice</t>
  </si>
  <si>
    <t>zohlednit i konstrukce a práce s položkou obvykle spojené, v položce však výslovně neuvedené (přesahy, prořezy, ztratné).</t>
  </si>
  <si>
    <t xml:space="preserve">Soupis stavebních prací (výkaz výměr a kubatur) je součástí projektové dokumentace. Zhotovitel stavby je povinnen </t>
  </si>
  <si>
    <t>CELKEM</t>
  </si>
  <si>
    <t>SO 101</t>
  </si>
  <si>
    <t>SO 102</t>
  </si>
  <si>
    <t>SO 103</t>
  </si>
  <si>
    <t>SO 105</t>
  </si>
  <si>
    <t>SO 106</t>
  </si>
  <si>
    <t>SO 107</t>
  </si>
  <si>
    <t>SO 108</t>
  </si>
  <si>
    <t>SO 110</t>
  </si>
  <si>
    <t>SO 111</t>
  </si>
  <si>
    <t>SO 112</t>
  </si>
  <si>
    <t>Těleso skládky</t>
  </si>
  <si>
    <t>Obslužná komunikace</t>
  </si>
  <si>
    <t>Odplynění skládky</t>
  </si>
  <si>
    <t>Sadové úpravy</t>
  </si>
  <si>
    <t>Oplocení</t>
  </si>
  <si>
    <t>Recirkulace průsakových vod</t>
  </si>
  <si>
    <t>Zatrubnění občasné vodoteče</t>
  </si>
  <si>
    <t>Osvětlení a rozvody nn</t>
  </si>
  <si>
    <t>Monitoring</t>
  </si>
  <si>
    <t>Jímka průsakových vod - J2</t>
  </si>
  <si>
    <t>STAVEBNÍ ČÁST</t>
  </si>
  <si>
    <t>STAVEBNÍ ČÁST - Celkem bez DPH</t>
  </si>
  <si>
    <t>STAVEBNÍ ČÁST - Cena celkem včetně DPH</t>
  </si>
  <si>
    <t>neobsazeno</t>
  </si>
  <si>
    <t>zahrnuto v agregovaných položkách HSV</t>
  </si>
  <si>
    <t>„SKLÁDKA ODPADŮ S-OO BOREK,</t>
  </si>
  <si>
    <t xml:space="preserve"> ROZŠÍŘENÍ SKLÁDKY - V. etapa"</t>
  </si>
  <si>
    <t>Množství</t>
  </si>
  <si>
    <t>Mj</t>
  </si>
  <si>
    <t>Jedn. cena</t>
  </si>
  <si>
    <t>Celkem</t>
  </si>
  <si>
    <t>SO 101 - Těleso skládky</t>
  </si>
  <si>
    <t>SO 101 - Těleso skládky - CELKEM</t>
  </si>
  <si>
    <r>
      <t>m</t>
    </r>
    <r>
      <rPr>
        <vertAlign val="superscript"/>
        <sz val="10"/>
        <rFont val="Arial CE"/>
        <charset val="238"/>
      </rPr>
      <t>3</t>
    </r>
  </si>
  <si>
    <r>
      <t>m</t>
    </r>
    <r>
      <rPr>
        <vertAlign val="superscript"/>
        <sz val="10"/>
        <rFont val="Arial"/>
        <family val="2"/>
        <charset val="238"/>
      </rPr>
      <t>2</t>
    </r>
  </si>
  <si>
    <t>m</t>
  </si>
  <si>
    <t>ha</t>
  </si>
  <si>
    <t>Trubní vedení D225 - sběrné drény</t>
  </si>
  <si>
    <t>ks</t>
  </si>
  <si>
    <t>komplet</t>
  </si>
  <si>
    <t>t</t>
  </si>
  <si>
    <t>kg</t>
  </si>
  <si>
    <t>Šoupátkový uzávěr DN 200 (těžká antikorozní úprava - materiál - nerezový klín a vřeteno, tělo litina, těžká povrchová ochrana v kvalitě GSK - epoxidový nástřik), vč. ovládací tyče a přenosného klíče - dodávka, montáž</t>
  </si>
  <si>
    <t xml:space="preserve">Lemový nákružek PE100 D225, převlečná příruba ocelová (dn=225) vč. těsnění a nerez šroubů - dodávka, montáž </t>
  </si>
  <si>
    <t>HTÚ pro výstavbu tělesa skládky vč. násypů hráze - zemního tělesa pod komunikací</t>
  </si>
  <si>
    <r>
      <t xml:space="preserve">Očištění stávající fólie, přizvednutí, oprava případných děr, odřezání stávajícího minerálního těsnění pro napojení nových vrstev min. těsnění
</t>
    </r>
    <r>
      <rPr>
        <i/>
        <sz val="10"/>
        <color rgb="FF0070C0"/>
        <rFont val="Arial CE"/>
        <charset val="238"/>
      </rPr>
      <t>/délka odměřena v programu Autodesk AutoCAD/</t>
    </r>
  </si>
  <si>
    <r>
      <t xml:space="preserve">Nakládání výkopku z hor. tř. těž. </t>
    </r>
    <r>
      <rPr>
        <sz val="10"/>
        <rFont val="Times New Roman"/>
        <family val="1"/>
        <charset val="238"/>
      </rPr>
      <t>I</t>
    </r>
    <r>
      <rPr>
        <sz val="10"/>
        <rFont val="Arial CE"/>
        <charset val="238"/>
      </rPr>
      <t xml:space="preserve"> (ČSN 73 6133) v množství nad 100 m3
</t>
    </r>
    <r>
      <rPr>
        <i/>
        <sz val="10"/>
        <color rgb="FF0070C0"/>
        <rFont val="Arial CE"/>
        <charset val="238"/>
      </rPr>
      <t>/429m</t>
    </r>
    <r>
      <rPr>
        <i/>
        <vertAlign val="superscript"/>
        <sz val="10"/>
        <color rgb="FF0070C0"/>
        <rFont val="Arial CE"/>
        <charset val="238"/>
      </rPr>
      <t>3</t>
    </r>
    <r>
      <rPr>
        <i/>
        <sz val="10"/>
        <color rgb="FF0070C0"/>
        <rFont val="Arial CE"/>
        <charset val="238"/>
      </rPr>
      <t xml:space="preserve"> + 424m</t>
    </r>
    <r>
      <rPr>
        <i/>
        <vertAlign val="superscript"/>
        <sz val="10"/>
        <color rgb="FF0070C0"/>
        <rFont val="Arial CE"/>
        <charset val="238"/>
      </rPr>
      <t>3</t>
    </r>
    <r>
      <rPr>
        <i/>
        <sz val="10"/>
        <color rgb="FF0070C0"/>
        <rFont val="Arial CE"/>
        <charset val="238"/>
      </rPr>
      <t xml:space="preserve"> + 119m</t>
    </r>
    <r>
      <rPr>
        <i/>
        <vertAlign val="superscript"/>
        <sz val="10"/>
        <color rgb="FF0070C0"/>
        <rFont val="Arial CE"/>
        <charset val="238"/>
      </rPr>
      <t>3</t>
    </r>
    <r>
      <rPr>
        <i/>
        <sz val="10"/>
        <color rgb="FF0070C0"/>
        <rFont val="Arial CE"/>
        <charset val="238"/>
      </rPr>
      <t>/</t>
    </r>
  </si>
  <si>
    <r>
      <t xml:space="preserve">Vodorovné přemístění výkopku z hor. tř. těž. </t>
    </r>
    <r>
      <rPr>
        <sz val="10"/>
        <rFont val="Times New Roman"/>
        <family val="1"/>
        <charset val="238"/>
      </rPr>
      <t>I</t>
    </r>
    <r>
      <rPr>
        <sz val="10"/>
        <rFont val="Arial CE"/>
        <charset val="238"/>
      </rPr>
      <t xml:space="preserve"> (ČSN 73 6133) do 500 m
</t>
    </r>
    <r>
      <rPr>
        <i/>
        <sz val="10"/>
        <color rgb="FF0070C0"/>
        <rFont val="Arial CE"/>
        <charset val="238"/>
      </rPr>
      <t>/429m</t>
    </r>
    <r>
      <rPr>
        <i/>
        <vertAlign val="superscript"/>
        <sz val="10"/>
        <color rgb="FF0070C0"/>
        <rFont val="Arial CE"/>
        <charset val="238"/>
      </rPr>
      <t>3</t>
    </r>
    <r>
      <rPr>
        <i/>
        <sz val="10"/>
        <color rgb="FF0070C0"/>
        <rFont val="Arial CE"/>
        <charset val="238"/>
      </rPr>
      <t xml:space="preserve"> + 424m</t>
    </r>
    <r>
      <rPr>
        <i/>
        <vertAlign val="superscript"/>
        <sz val="10"/>
        <color rgb="FF0070C0"/>
        <rFont val="Arial CE"/>
        <charset val="238"/>
      </rPr>
      <t>3</t>
    </r>
    <r>
      <rPr>
        <i/>
        <sz val="10"/>
        <color rgb="FF0070C0"/>
        <rFont val="Arial CE"/>
        <charset val="238"/>
      </rPr>
      <t xml:space="preserve"> + 119m</t>
    </r>
    <r>
      <rPr>
        <i/>
        <vertAlign val="superscript"/>
        <sz val="10"/>
        <color rgb="FF0070C0"/>
        <rFont val="Arial CE"/>
        <charset val="238"/>
      </rPr>
      <t>3</t>
    </r>
    <r>
      <rPr>
        <i/>
        <sz val="10"/>
        <color rgb="FF0070C0"/>
        <rFont val="Arial CE"/>
        <charset val="238"/>
      </rPr>
      <t>/</t>
    </r>
  </si>
  <si>
    <r>
      <t xml:space="preserve">Odkopávky nezapažené v hor. tř. těž. </t>
    </r>
    <r>
      <rPr>
        <sz val="10"/>
        <rFont val="Times New Roman"/>
        <family val="1"/>
        <charset val="238"/>
      </rPr>
      <t>I</t>
    </r>
    <r>
      <rPr>
        <sz val="10"/>
        <rFont val="Arial CE"/>
        <charset val="238"/>
      </rPr>
      <t xml:space="preserve"> (ČSN 73 6133) do 10000 m3 (odkopávky a prokopávky nezapažené s přehozením výkopku 
na vzdálenost do 3 m nebo s naložením na dopravní prostředek)
</t>
    </r>
    <r>
      <rPr>
        <i/>
        <sz val="10"/>
        <color rgb="FF0070C0"/>
        <rFont val="Arial CE"/>
        <charset val="238"/>
      </rPr>
      <t>/rozsah stanoven programem Autodesk Civil 3D/</t>
    </r>
  </si>
  <si>
    <t>Trubní vedení D315 a D355 - svodný drén (sběrač)</t>
  </si>
  <si>
    <t>Kontrolní šachty Š6 a Š7</t>
  </si>
  <si>
    <r>
      <t>m</t>
    </r>
    <r>
      <rPr>
        <vertAlign val="superscript"/>
        <sz val="10"/>
        <rFont val="Arial"/>
        <family val="2"/>
      </rPr>
      <t>2</t>
    </r>
  </si>
  <si>
    <t>Příprava území - přemístění existující deponie ornice a rozprostření na vybrané parcely - uvolnění prostoru v místě deponie č.1</t>
  </si>
  <si>
    <t>HTÚ pro výstavbu tělesa skládky (v rozsahu SO 101)</t>
  </si>
  <si>
    <r>
      <t xml:space="preserve">Vodorovné přemístění výkopku z hor. tř. těž. </t>
    </r>
    <r>
      <rPr>
        <sz val="10"/>
        <rFont val="Times New Roman"/>
        <family val="1"/>
        <charset val="238"/>
      </rPr>
      <t>I</t>
    </r>
    <r>
      <rPr>
        <sz val="10"/>
        <rFont val="Arial CE"/>
        <charset val="238"/>
      </rPr>
      <t xml:space="preserve"> (ČSN 73 6133) do 100 m
</t>
    </r>
    <r>
      <rPr>
        <i/>
        <sz val="10"/>
        <color rgb="FF0070C0"/>
        <rFont val="Arial CE"/>
        <charset val="238"/>
      </rPr>
      <t>/rozsah stanoven programem Autodesk Civil 3D/</t>
    </r>
  </si>
  <si>
    <r>
      <t xml:space="preserve">Vodorovné přemístění výkopku z hor. tř. těž. </t>
    </r>
    <r>
      <rPr>
        <sz val="10"/>
        <rFont val="Times New Roman"/>
        <family val="1"/>
        <charset val="238"/>
      </rPr>
      <t>I</t>
    </r>
    <r>
      <rPr>
        <sz val="10"/>
        <rFont val="Arial CE"/>
        <charset val="238"/>
      </rPr>
      <t xml:space="preserve"> (ČSN 73 6133) do 500 m </t>
    </r>
    <r>
      <rPr>
        <b/>
        <sz val="10"/>
        <rFont val="Arial CE"/>
        <charset val="238"/>
      </rPr>
      <t>(přesun pro SO 102)</t>
    </r>
    <r>
      <rPr>
        <sz val="10"/>
        <rFont val="Arial CE"/>
        <charset val="238"/>
      </rPr>
      <t xml:space="preserve">
</t>
    </r>
    <r>
      <rPr>
        <i/>
        <sz val="10"/>
        <color rgb="FF0070C0"/>
        <rFont val="Arial CE"/>
        <charset val="238"/>
      </rPr>
      <t>/rozsah stanoven programem Autodesk Civil 3D/</t>
    </r>
  </si>
  <si>
    <r>
      <t xml:space="preserve">Fólie HDPE tl. 2.0 mm - </t>
    </r>
    <r>
      <rPr>
        <b/>
        <sz val="10"/>
        <rFont val="Arial CE"/>
        <charset val="238"/>
      </rPr>
      <t>dno tělesa (sklon od 3% do sklonu 8%)</t>
    </r>
    <r>
      <rPr>
        <sz val="10"/>
        <rFont val="Arial CE"/>
        <charset val="238"/>
      </rPr>
      <t xml:space="preserve"> - dodávka, uložení, svařování, zkoušky dle T.Z.
</t>
    </r>
    <r>
      <rPr>
        <i/>
        <sz val="10"/>
        <color rgb="FF0070C0"/>
        <rFont val="Arial CE"/>
        <charset val="238"/>
      </rPr>
      <t>/plocha 8837m</t>
    </r>
    <r>
      <rPr>
        <i/>
        <vertAlign val="superscript"/>
        <sz val="10"/>
        <color rgb="FF0070C0"/>
        <rFont val="Arial CE"/>
        <charset val="238"/>
      </rPr>
      <t>2</t>
    </r>
    <r>
      <rPr>
        <i/>
        <sz val="10"/>
        <color rgb="FF0070C0"/>
        <rFont val="Arial CE"/>
        <charset val="238"/>
      </rPr>
      <t xml:space="preserve"> x 1.01/</t>
    </r>
  </si>
  <si>
    <r>
      <t xml:space="preserve">Zásyp jam, rýh, šachet se zhutněním - hutněný na 95 % PS z vykopané zeminy uložené podél rýhy (zasyp dren. potrubí mimo vanu)
</t>
    </r>
    <r>
      <rPr>
        <i/>
        <sz val="10"/>
        <color rgb="FF0070C0"/>
        <rFont val="Arial CE"/>
        <charset val="238"/>
      </rPr>
      <t>/(21 m</t>
    </r>
    <r>
      <rPr>
        <i/>
        <vertAlign val="superscript"/>
        <sz val="10"/>
        <color rgb="FF0070C0"/>
        <rFont val="Arial CE"/>
        <charset val="238"/>
      </rPr>
      <t>3</t>
    </r>
    <r>
      <rPr>
        <i/>
        <sz val="10"/>
        <color rgb="FF0070C0"/>
        <rFont val="Arial CE"/>
        <charset val="238"/>
      </rPr>
      <t xml:space="preserve"> - 3 m</t>
    </r>
    <r>
      <rPr>
        <i/>
        <vertAlign val="superscript"/>
        <sz val="10"/>
        <color rgb="FF0070C0"/>
        <rFont val="Arial CE"/>
        <charset val="238"/>
      </rPr>
      <t>3</t>
    </r>
    <r>
      <rPr>
        <i/>
        <sz val="10"/>
        <color rgb="FF0070C0"/>
        <rFont val="Arial CE"/>
        <charset val="238"/>
      </rPr>
      <t xml:space="preserve"> - 16.7 m</t>
    </r>
    <r>
      <rPr>
        <i/>
        <vertAlign val="superscript"/>
        <sz val="10"/>
        <color rgb="FF0070C0"/>
        <rFont val="Arial CE"/>
        <charset val="238"/>
      </rPr>
      <t>3</t>
    </r>
    <r>
      <rPr>
        <i/>
        <sz val="10"/>
        <color rgb="FF0070C0"/>
        <rFont val="Arial CE"/>
        <charset val="238"/>
      </rPr>
      <t>) x 1,5m x 2ks šachet (Š6, Š7) - utěsnění vždy okolo prostupů drénů, i okolo svodného potrubí (sběrače)/</t>
    </r>
  </si>
  <si>
    <r>
      <t xml:space="preserve">Potrubí PE100 D315 SDR17 plné, vč. lemového nakružku (1ks) a zaslepovací příruby (1ks), těsnění a spoj. materiálu - dodávka,
montáž trubek polyetylenových ve výkopu d 315 mm,
tlaková zkouška potrubí d 315 mm
</t>
    </r>
    <r>
      <rPr>
        <i/>
        <sz val="10"/>
        <color rgb="FF0070C0"/>
        <rFont val="Arial CE"/>
        <charset val="238"/>
      </rPr>
      <t>/15.7m + 33.2m/</t>
    </r>
  </si>
  <si>
    <t>SO 103 - Odplynění skládky</t>
  </si>
  <si>
    <t>SO 103 - Odplynění skládky - CELKEM</t>
  </si>
  <si>
    <r>
      <t xml:space="preserve">Fólie HDPE tl. 2.0 mm - </t>
    </r>
    <r>
      <rPr>
        <b/>
        <sz val="10"/>
        <rFont val="Arial CE"/>
        <charset val="238"/>
      </rPr>
      <t>svahy dna tělesa (sklon 1:2.5) + zavázání do zámku</t>
    </r>
    <r>
      <rPr>
        <sz val="10"/>
        <rFont val="Arial CE"/>
        <charset val="238"/>
      </rPr>
      <t xml:space="preserve"> - dodávka, uložení, svařování, zkoušky dle T.Z.
</t>
    </r>
    <r>
      <rPr>
        <i/>
        <sz val="10"/>
        <color rgb="FF0070C0"/>
        <rFont val="Arial CE"/>
        <charset val="238"/>
      </rPr>
      <t>/plocha 612m</t>
    </r>
    <r>
      <rPr>
        <i/>
        <vertAlign val="superscript"/>
        <sz val="10"/>
        <color rgb="FF0070C0"/>
        <rFont val="Arial CE"/>
        <charset val="238"/>
      </rPr>
      <t>2</t>
    </r>
    <r>
      <rPr>
        <i/>
        <sz val="10"/>
        <color rgb="FF0070C0"/>
        <rFont val="Arial CE"/>
        <charset val="238"/>
      </rPr>
      <t xml:space="preserve"> x 1.08 + 1.0m x 72m /</t>
    </r>
  </si>
  <si>
    <r>
      <t xml:space="preserve">Ochranná geotextílie CBR &gt; 8000 N - </t>
    </r>
    <r>
      <rPr>
        <b/>
        <sz val="10"/>
        <rFont val="Arial CE"/>
        <charset val="238"/>
      </rPr>
      <t>svahy dna tělesa (sklon 1:2.5) + zavázání do zámku</t>
    </r>
    <r>
      <rPr>
        <sz val="10"/>
        <rFont val="Arial CE"/>
        <charset val="238"/>
      </rPr>
      <t xml:space="preserve"> - dodávka, uložení, svaření
</t>
    </r>
    <r>
      <rPr>
        <i/>
        <sz val="10"/>
        <color rgb="FF0070C0"/>
        <rFont val="Arial CE"/>
        <charset val="238"/>
      </rPr>
      <t>/plocha 612 m</t>
    </r>
    <r>
      <rPr>
        <i/>
        <vertAlign val="superscript"/>
        <sz val="10"/>
        <color rgb="FF0070C0"/>
        <rFont val="Arial CE"/>
        <charset val="238"/>
      </rPr>
      <t>2</t>
    </r>
    <r>
      <rPr>
        <i/>
        <sz val="10"/>
        <color rgb="FF0070C0"/>
        <rFont val="Arial CE"/>
        <charset val="238"/>
      </rPr>
      <t xml:space="preserve"> x 1.08 + 1.0m x 72m/</t>
    </r>
  </si>
  <si>
    <r>
      <t xml:space="preserve">Límec proti posunu potrubí - HDPE deska tl. 4.0 mm, o rozměrech 0.5 x 0.5 m - dodávka, montáž na potrubí
</t>
    </r>
    <r>
      <rPr>
        <i/>
        <sz val="10"/>
        <color rgb="FF0070C0"/>
        <rFont val="Arial CE"/>
        <charset val="238"/>
      </rPr>
      <t>/osadit na drény d6, d7/</t>
    </r>
  </si>
  <si>
    <r>
      <t>Základ studny z betonu C 12/15 - 0.6 m</t>
    </r>
    <r>
      <rPr>
        <vertAlign val="superscript"/>
        <sz val="10"/>
        <rFont val="Arial CE"/>
        <charset val="238"/>
      </rPr>
      <t>3</t>
    </r>
    <r>
      <rPr>
        <sz val="10"/>
        <rFont val="Arial CE"/>
        <family val="2"/>
        <charset val="238"/>
      </rPr>
      <t>, prům. 1.2 m, výška 0.5 m (betonáž mimo těleso!), vč. osazení HDPE plné trouby (položka níže) - dodávka, montáž vč. bednění a odbednění (možnost využití šachtové skruže)</t>
    </r>
  </si>
  <si>
    <t>SO 105 - Sadové úpravy</t>
  </si>
  <si>
    <t>SO 105 - Sadové úpravy - CELKEM</t>
  </si>
  <si>
    <t>rok</t>
  </si>
  <si>
    <t>Provozní řád a stanovení podmínek pro následnou péči o ozelenění</t>
  </si>
  <si>
    <t>Obdělání půdy smykováním, v rovině</t>
  </si>
  <si>
    <t>Rozrušení půdy do 15 cm v rovině/svah 1:5 - použití rotavátoru</t>
  </si>
  <si>
    <r>
      <t>Rozprostření ornice v rovině tloušťka 15 cm, dovoz ornice ze vzdálenosti 500 m, osetí trávou
- travní osivo VV-18 (25-30 g/m</t>
    </r>
    <r>
      <rPr>
        <vertAlign val="superscript"/>
        <sz val="10"/>
        <rFont val="Arial CE"/>
        <charset val="238"/>
      </rPr>
      <t>2</t>
    </r>
    <r>
      <rPr>
        <sz val="10"/>
        <rFont val="Arial CE"/>
        <charset val="238"/>
      </rPr>
      <t>)</t>
    </r>
  </si>
  <si>
    <t>Mulčování rostlin (celoplošné) tl. do 0,1 m rovina</t>
  </si>
  <si>
    <r>
      <t>m</t>
    </r>
    <r>
      <rPr>
        <vertAlign val="superscript"/>
        <sz val="10"/>
        <rFont val="Arial CE"/>
        <family val="2"/>
        <charset val="238"/>
      </rPr>
      <t>3</t>
    </r>
  </si>
  <si>
    <t>Hloubení jamek 50% výměny půdy do 1 m3, svah do 1:5 (pro stromy)</t>
  </si>
  <si>
    <t>Fraxinus excelsior  (jasan ztepilý) - odrostek 151+ cm, ko 3-5 l - dodávka, výsadba
krytokořenná sadba - dodávka, zasazení, vč. dvou dřev. kotvících oloupaných kůlů se špicí průměru 60 mm délky 250 cm s úvazkem, 
na ochranu kmenů stromů proti korní spále budou použity rákosové rohože
(vysazované stromy budou mít obvod kmínku ve výšce 1m  10-12 nebo 12-14 cm,
stromy, které budou vysazovány, budou minimálně 2× přesazené, budou vysazeny 
se zemním balem, který bude mít průměr 40 - 50 cm, koruna dřevin bude odpovídající 
pro daný druh či kultivar, pravidelná a bez poškození, kmen stromů bude rovný a nepoškozený,
nasazení korun stromů nemusí být v podchodné výšce)</t>
  </si>
  <si>
    <t>Dub zimní - Quercus petraea - odrostek 151+ cm, ko 3-5 l - dodávka, výsadba
krytokořenná sadba - dodávka, zasazení, vč. dvou dřev. kotvících oloupaných kůlů se špicí průměru 60 mm délky 250 cm s úvazkem, 
na ochranu kmenů stromů proti korní spále budou použity rákosové rohože
(vysazované stromy budou mít obvod kmínku ve výšce 1m  10-12 nebo 12-14 cm,
stromy, které budou vysazovány, budou minimálně 2× přesazené, budou vysazeny 
se zemním balem, který bude mít průměr 40 - 50 cm, koruna dřevin bude odpovídající 
pro daný druh či kultivar, pravidelná a bez poškození, kmen stromů bude rovný a nepoškozený,
nasazení korun stromů nemusí být v podchodné výšce)</t>
  </si>
  <si>
    <r>
      <t xml:space="preserve">Zalití rostlin vodou plochy do 20 m2 - zalití rostlin vodou jednotlivě 50 l/ks při výsadbě
</t>
    </r>
    <r>
      <rPr>
        <i/>
        <sz val="10"/>
        <color rgb="FF0070C0"/>
        <rFont val="Arial CE"/>
        <charset val="238"/>
      </rPr>
      <t>/3x 50l/ks/</t>
    </r>
  </si>
  <si>
    <r>
      <t xml:space="preserve">Zalití rostlin vodou plochy do 20 m2 - zalití rostlin vodou jednotlivě 10 l/ks při výsadbě
</t>
    </r>
    <r>
      <rPr>
        <i/>
        <sz val="10"/>
        <color rgb="FF0070C0"/>
        <rFont val="Arial CE"/>
        <charset val="238"/>
      </rPr>
      <t>/85x 10l/ks/</t>
    </r>
  </si>
  <si>
    <r>
      <t xml:space="preserve">Hloubení jamek 50% výměny půdy do 1 m3, svah do 1:5 (pro keře)
</t>
    </r>
    <r>
      <rPr>
        <i/>
        <sz val="10"/>
        <color rgb="FF0070C0"/>
        <rFont val="Arial CE"/>
        <charset val="238"/>
      </rPr>
      <t>/10ks + 20ks + 20ks + 5ks + 30ks/</t>
    </r>
  </si>
  <si>
    <r>
      <t xml:space="preserve">Následná péče - zalití rostlin pod dobu dvou let - v jednom roce bude prováděna zálivka v období déletrvajícího sucha v množství 50 litrů á strom 
(princip méně častého, ale vydatného zalití) a 10 litrů á keř - v jednom roce se počítá se zálivkou 6krát
</t>
    </r>
    <r>
      <rPr>
        <i/>
        <sz val="10"/>
        <color rgb="FF0070C0"/>
        <rFont val="Arial CE"/>
        <charset val="238"/>
      </rPr>
      <t>/celkové množství vody: 2roky x (3ks x 50l/ks x 6 + 85ks x 10l/ks x 6) = 12 m</t>
    </r>
    <r>
      <rPr>
        <i/>
        <vertAlign val="superscript"/>
        <sz val="10"/>
        <color rgb="FF0070C0"/>
        <rFont val="Arial CE"/>
        <charset val="238"/>
      </rPr>
      <t>3</t>
    </r>
    <r>
      <rPr>
        <i/>
        <sz val="10"/>
        <color rgb="FF0070C0"/>
        <rFont val="Arial CE"/>
        <charset val="238"/>
      </rPr>
      <t>/</t>
    </r>
  </si>
  <si>
    <t>Následná péče - ošetření dřevin a trávníku, pokos trávníku, péče pro zapěstování porostů  (3x za rok po dobu dvou let)</t>
  </si>
  <si>
    <r>
      <t>Rozprostření ornice ve svahu (sklony 1:1.5 - 1:2.5) tloušťka 15 cm, dovoz ornice ze vzdálenosti 500 m, osetí trávou
- travní osivo VV-18 (25-30 g/m</t>
    </r>
    <r>
      <rPr>
        <vertAlign val="superscript"/>
        <sz val="10"/>
        <rFont val="Arial CE"/>
        <charset val="238"/>
      </rPr>
      <t>2</t>
    </r>
    <r>
      <rPr>
        <sz val="10"/>
        <rFont val="Arial CE"/>
        <charset val="238"/>
      </rPr>
      <t xml:space="preserve">)
</t>
    </r>
    <r>
      <rPr>
        <i/>
        <sz val="10"/>
        <color rgb="FF0070C0"/>
        <rFont val="Arial CE"/>
        <charset val="238"/>
      </rPr>
      <t>/1101m</t>
    </r>
    <r>
      <rPr>
        <i/>
        <vertAlign val="superscript"/>
        <sz val="10"/>
        <color rgb="FF0070C0"/>
        <rFont val="Arial CE"/>
        <charset val="238"/>
      </rPr>
      <t>2</t>
    </r>
    <r>
      <rPr>
        <i/>
        <sz val="10"/>
        <color rgb="FF0070C0"/>
        <rFont val="Arial CE"/>
        <charset val="238"/>
      </rPr>
      <t xml:space="preserve"> x 1.08/</t>
    </r>
  </si>
  <si>
    <t>SO 106 - Oplocení</t>
  </si>
  <si>
    <t>SO 106 - Oplocení - CELKEM</t>
  </si>
  <si>
    <r>
      <t xml:space="preserve">Beton základových patek prostý C 16/20 XC2   </t>
    </r>
    <r>
      <rPr>
        <i/>
        <sz val="10"/>
        <color indexed="30"/>
        <rFont val="Arial CE"/>
        <charset val="238"/>
      </rPr>
      <t>/objemová výměra z předchozí položky/</t>
    </r>
  </si>
  <si>
    <r>
      <t xml:space="preserve">Vodorovné přemístění výkopku z hor. tř. těž. </t>
    </r>
    <r>
      <rPr>
        <sz val="10"/>
        <rFont val="Times New Roman"/>
        <family val="1"/>
        <charset val="238"/>
      </rPr>
      <t>I</t>
    </r>
    <r>
      <rPr>
        <sz val="10"/>
        <rFont val="Arial CE"/>
        <charset val="238"/>
      </rPr>
      <t xml:space="preserve"> (ČSN 73 6133) do 100 m   </t>
    </r>
    <r>
      <rPr>
        <i/>
        <sz val="10"/>
        <color indexed="30"/>
        <rFont val="Arial CE"/>
        <charset val="238"/>
      </rPr>
      <t>/objemová výměra z přechozí položky/</t>
    </r>
  </si>
  <si>
    <r>
      <rPr>
        <sz val="10"/>
        <rFont val="Arial"/>
        <family val="2"/>
        <charset val="238"/>
      </rPr>
      <t>Oplocení z poplastovaného pletiva, ocelové poplastované sloupky - Pletivo poplastované výšky 2.0m - PVC zelené, oko 50 x 50 mm, 
drát Ø 1.6 mm, vč. poplastování drát Ø 2.5 mm, ocelové sloupky poplastované Ø48x1.5mm dlouhé 2.6m vč. čepiček, ukotvení do betonové
patky Ø 150 mm, h=750mm (vč. betonu C12/15); v přímých úsecích po 30m vzpěry Ø38x1.25mm dlouhé 2.6m, ukotvení do betonové patky; 
šířka pole 3 m, 3 řady napínacího poplastovaného drátu  Ø 3.4 mm vč. úchytek a napínáků, jedna řada ostnatého drátu, vyvrtání
otvorů pro základové patky, prům. Ø 150mm, hl. 750mm, tř. těžitelnosti 2, vyplnění otvoru betonem C 12/15, rozhrnutí vykopané
zeminy v místě oplocení, vč. urovnání pruhu pro osazení oplocení - dodávka, montáž</t>
    </r>
    <r>
      <rPr>
        <i/>
        <sz val="10"/>
        <color indexed="30"/>
        <rFont val="Arial"/>
        <family val="2"/>
        <charset val="238"/>
      </rPr>
      <t xml:space="preserve">
/délka odměřena v programu Autodesk AutoCAD: 311m - 4m (brána)/</t>
    </r>
  </si>
  <si>
    <r>
      <t xml:space="preserve">Demontáž oplocení z pletiva a ocelových sloupků - položka demontáže obsahuje odřezání 
ocelových sloupků nad patkami, naložení sloupků a pletiva, vnitrostaveništní přesun a odvoz, předání kovových odpadů do areálu druhotných surovin </t>
    </r>
    <r>
      <rPr>
        <i/>
        <sz val="10"/>
        <rFont val="Arial CE"/>
        <charset val="238"/>
      </rPr>
      <t>/nepředpokládá se účtování poplatku za uložení na skládku/</t>
    </r>
    <r>
      <rPr>
        <i/>
        <sz val="11"/>
        <color rgb="FF002060"/>
        <rFont val="Arial"/>
        <family val="2"/>
        <charset val="238"/>
      </rPr>
      <t xml:space="preserve">
</t>
    </r>
    <r>
      <rPr>
        <i/>
        <sz val="10"/>
        <color rgb="FF0070C0"/>
        <rFont val="Arial"/>
        <family val="2"/>
        <charset val="238"/>
      </rPr>
      <t>/základní výměra zaměřena ve výkresu: 118m + 14m + 7.5m /</t>
    </r>
  </si>
  <si>
    <r>
      <t xml:space="preserve">Odvoz suti a vybour. hmot na skládku do 1 km
</t>
    </r>
    <r>
      <rPr>
        <i/>
        <sz val="10"/>
        <color rgb="FF0070C0"/>
        <rFont val="Arial"/>
        <family val="2"/>
        <charset val="238"/>
      </rPr>
      <t>/výměra viz. předchozí položka/</t>
    </r>
  </si>
  <si>
    <r>
      <t xml:space="preserve">Uložení suti na skládku bez zhutnění
</t>
    </r>
    <r>
      <rPr>
        <i/>
        <sz val="10"/>
        <color rgb="FF0070C0"/>
        <rFont val="Arial"/>
        <family val="2"/>
        <charset val="238"/>
      </rPr>
      <t>/výměra viz. předchozí položka/</t>
    </r>
  </si>
  <si>
    <r>
      <t xml:space="preserve">Hloubení vývrtů v hor. tř. těž. </t>
    </r>
    <r>
      <rPr>
        <sz val="10"/>
        <rFont val="Times New Roman"/>
        <family val="1"/>
        <charset val="238"/>
      </rPr>
      <t>I</t>
    </r>
    <r>
      <rPr>
        <sz val="10"/>
        <rFont val="Arial CE"/>
        <charset val="238"/>
      </rPr>
      <t xml:space="preserve"> (ČSN 73 6133) průměru 300 mm pro sloupky brány - jamky   </t>
    </r>
    <r>
      <rPr>
        <i/>
        <sz val="10"/>
        <color indexed="30"/>
        <rFont val="Arial"/>
        <family val="2"/>
        <charset val="238"/>
      </rPr>
      <t>/2ks x 3.14 x 0.15m x 0.15m x 1.2m/</t>
    </r>
  </si>
  <si>
    <t>Corpus sanguinea (svída krvavá) - dodávka, výsadba
(Keře budou vysazovány jako obalované dvouleté sazenice, které musí mít 
minimálně 2 výhony a výšku 40 cm. Výsadba rostlinného materiálu bude prováděna ručně 
do jamek o velikosti do 0.02 m3. Dřeviny budou vysazeny o 1-2 cm hlouběji než byly pěstovány ve školce.)</t>
  </si>
  <si>
    <t>Corylus avellana  (líska obecná) - dodávka, výsadba
(Keře budou vysazovány jako obalované dvouleté sazenice, které musí mít 
minimálně 2 výhony a výšku 40 cm. Výsadba rostlinného materiálu bude prováděna ručně 
do jamek o velikosti do 0.02 m3. Dřeviny budou vysazeny o 1-2 cm hlouběji než byly pěstovány ve školce.)</t>
  </si>
  <si>
    <t>Crataegus sp. (hloh) - dodávka, výsadba
(Keře budou vysazovány jako obalované dvouleté sazenice, které musí mít 
minimálně 2 výhony a výšku 40 cm. Výsadba rostlinného materiálu bude prováděna ručně 
do jamek o velikosti do 0.02 m3. Dřeviny budou vysazeny o 1-2 cm hlouběji než byly pěstovány ve školce.)</t>
  </si>
  <si>
    <t>Ligustrum vulgare  (ptačí zob obecný) - dodávka, výsadba
(Keře budou vysazovány jako obalované dvouleté sazenice, které musí mít 
minimálně 2 výhony a výšku 40 cm. Výsadba rostlinného materiálu bude prováděna ručně 
do jamek o velikosti do 0.02 m3. Dřeviny budou vysazeny o 1-2 cm hlouběji než byly pěstovány ve školce.)</t>
  </si>
  <si>
    <t>Viburnum lantata  (kalina tušalaj) - dodávka, výsadba
(Keře budou vysazovány jako obalované dvouleté sazenice, které musí mít 
minimálně 2 výhony a výšku 40 cm. Výsadba rostlinného materiálu bude prováděna ručně 
do jamek o velikosti do 0.02 m3. Dřeviny budou vysazeny o 1-2 cm hlouběji než byly pěstovány ve školce.)</t>
  </si>
  <si>
    <t>SO 107 - Recirkulace průsakových vod</t>
  </si>
  <si>
    <t>SO 107 - Recirkulace průsakových vod - CELKEM</t>
  </si>
  <si>
    <r>
      <t xml:space="preserve">Zásyp jam, rýh, šachet se zhutněním - hutněný na 95 % PS z jílovité zeminy, dovoz ze vzd. do 500 m (zatěsnění prostoru prostupů)
</t>
    </r>
    <r>
      <rPr>
        <i/>
        <sz val="10"/>
        <color rgb="FF0070C0"/>
        <rFont val="Arial CE"/>
        <charset val="238"/>
      </rPr>
      <t>/(1.7 m</t>
    </r>
    <r>
      <rPr>
        <i/>
        <vertAlign val="superscript"/>
        <sz val="10"/>
        <color rgb="FF0070C0"/>
        <rFont val="Arial CE"/>
        <charset val="238"/>
      </rPr>
      <t>2</t>
    </r>
    <r>
      <rPr>
        <i/>
        <sz val="10"/>
        <color rgb="FF0070C0"/>
        <rFont val="Arial CE"/>
        <charset val="238"/>
      </rPr>
      <t xml:space="preserve"> + 4.7 m</t>
    </r>
    <r>
      <rPr>
        <i/>
        <vertAlign val="superscript"/>
        <sz val="10"/>
        <color rgb="FF0070C0"/>
        <rFont val="Arial CE"/>
        <charset val="238"/>
      </rPr>
      <t>2</t>
    </r>
    <r>
      <rPr>
        <i/>
        <sz val="10"/>
        <color rgb="FF0070C0"/>
        <rFont val="Arial CE"/>
        <charset val="238"/>
      </rPr>
      <t>) x 1.5m x 2ks šachet (Š6, Š7) - utěsnění vždy okolo prostupů drénů, i okolo svodného potrubí (sběrače)/</t>
    </r>
  </si>
  <si>
    <r>
      <t>Geotextilie 300 g/m</t>
    </r>
    <r>
      <rPr>
        <vertAlign val="superscript"/>
        <sz val="10"/>
        <rFont val="Arial CE"/>
        <charset val="238"/>
      </rPr>
      <t>2</t>
    </r>
    <r>
      <rPr>
        <sz val="10"/>
        <rFont val="Arial CE"/>
        <charset val="238"/>
      </rPr>
      <t xml:space="preserve"> ve dně šachty - dodávka, položení
</t>
    </r>
    <r>
      <rPr>
        <i/>
        <sz val="10"/>
        <color rgb="FF0070C0"/>
        <rFont val="Arial CE"/>
        <charset val="238"/>
      </rPr>
      <t>/2 x 3.14 x 1.2</t>
    </r>
    <r>
      <rPr>
        <i/>
        <vertAlign val="superscript"/>
        <sz val="10"/>
        <color rgb="FF0070C0"/>
        <rFont val="Arial CE"/>
        <charset val="238"/>
      </rPr>
      <t>2</t>
    </r>
    <r>
      <rPr>
        <i/>
        <sz val="10"/>
        <color rgb="FF0070C0"/>
        <rFont val="Arial CE"/>
        <charset val="238"/>
      </rPr>
      <t>m x 4ks/</t>
    </r>
  </si>
  <si>
    <r>
      <t xml:space="preserve">Spádový beton C16/20 - dodávka, uložení, hlazení
</t>
    </r>
    <r>
      <rPr>
        <i/>
        <sz val="10"/>
        <color rgb="FF0070C0"/>
        <rFont val="Arial CE"/>
        <charset val="238"/>
      </rPr>
      <t>/3.14 x 0.825</t>
    </r>
    <r>
      <rPr>
        <i/>
        <vertAlign val="superscript"/>
        <sz val="10"/>
        <color rgb="FF0070C0"/>
        <rFont val="Arial CE"/>
        <charset val="238"/>
      </rPr>
      <t>2</t>
    </r>
    <r>
      <rPr>
        <i/>
        <sz val="10"/>
        <color rgb="FF0070C0"/>
        <rFont val="Arial CE"/>
        <charset val="238"/>
      </rPr>
      <t>m x 0.25m x 2ks/</t>
    </r>
  </si>
  <si>
    <t>Hnojení sazenic průmysl. hnojivy do 0.25 kg k 1saz</t>
  </si>
  <si>
    <r>
      <t xml:space="preserve">Obdělání půdy smykováním, na svahu (sklony 1:1.5 - 1:2.5)
</t>
    </r>
    <r>
      <rPr>
        <i/>
        <sz val="10"/>
        <color rgb="FF0070C0"/>
        <rFont val="Arial CE"/>
        <charset val="238"/>
      </rPr>
      <t>/1101m</t>
    </r>
    <r>
      <rPr>
        <i/>
        <vertAlign val="superscript"/>
        <sz val="10"/>
        <color rgb="FF0070C0"/>
        <rFont val="Arial CE"/>
        <charset val="238"/>
      </rPr>
      <t>2</t>
    </r>
    <r>
      <rPr>
        <i/>
        <sz val="10"/>
        <color rgb="FF0070C0"/>
        <rFont val="Arial CE"/>
        <charset val="238"/>
      </rPr>
      <t xml:space="preserve"> x 1.08/</t>
    </r>
  </si>
  <si>
    <r>
      <t xml:space="preserve">Lože pod potrubí ze štěrkopísku fr. 0-8 mm s dodáním štěrkopísku frakce 0-8 mm, tl. 0.1 m
(pod potrubí D225 mimo těsněnou vanu skládky)
</t>
    </r>
    <r>
      <rPr>
        <i/>
        <sz val="10"/>
        <color rgb="FF0070C0"/>
        <rFont val="Arial CE"/>
        <charset val="238"/>
      </rPr>
      <t>/0.1m x 1.2m x (12m + 13m)/</t>
    </r>
  </si>
  <si>
    <r>
      <t xml:space="preserve">Lože pod potrubí ze štěrkopísku fr. 0-8 mm s dodáním štěrkopísku frakce 0-8 mm, tl. 0.1 m
(pod potrubí D225 mimo těsněnou vanu skládky)
</t>
    </r>
    <r>
      <rPr>
        <i/>
        <sz val="10"/>
        <color rgb="FF0070C0"/>
        <rFont val="Arial CE"/>
        <charset val="238"/>
      </rPr>
      <t>/(15.7m + 33.2m + 4.8m) x 1.2m x 0.1m/</t>
    </r>
  </si>
  <si>
    <r>
      <t xml:space="preserve">Lože pod šachtu ze štěrkopísku fr. 0-8 mm s dodáním štěrkopísku frakce 0-8 mm, tl. 0.15 m
</t>
    </r>
    <r>
      <rPr>
        <i/>
        <sz val="10"/>
        <color rgb="FF0070C0"/>
        <rFont val="Arial CE"/>
        <charset val="238"/>
      </rPr>
      <t>/2.6m x 2.6m x 0.15m/</t>
    </r>
  </si>
  <si>
    <t>Ocelová dvoukřídlová brána o jmenovitých rozměrech 4.0 x 2.1 m - Nosný sloupek brány (2ks) tvoří ocelová trubka kruhového profilu 
průměru 120 mm, délky 3.0 m, vč. zavaření horního zhlaví, základní rám křídla a ztužující prvky vyrobit z jacklů, výplň tvoří poplastované 
pletivo v rámu, vč. pantů, distanční závlače a tří trubek pro zaaretování křídel v otevřené a zavřené poloze, zástrč a očka pro vysací zámek 
s klíči, povrchová úprava ocelové konstrukce žárovým zinkováním následně bude konstrukce natřena nátěrovým souvrstvím v barvě zelené 
- dodávka, montáž</t>
  </si>
  <si>
    <t xml:space="preserve">Ocelové sloupky pro síť  - trubka Ø127x8.0 mm, délky 6.0 m vč. ocelových háčků 11ks/sloup (průměr 8mm) navařených na sloup, vč. třívrstvého antikorozního nátěru - dodávka a montáž   </t>
  </si>
  <si>
    <r>
      <t xml:space="preserve">Sejmutí ornice s přemístěním do 50 m  (tloušťka vrstvy 0.12 m, dotěžení ve vymezené ploše po předchozí skrývce ornice)
</t>
    </r>
    <r>
      <rPr>
        <i/>
        <sz val="10"/>
        <color rgb="FF0070C0"/>
        <rFont val="Arial CE"/>
        <charset val="238"/>
      </rPr>
      <t>/3574m</t>
    </r>
    <r>
      <rPr>
        <i/>
        <vertAlign val="superscript"/>
        <sz val="10"/>
        <color rgb="FF0070C0"/>
        <rFont val="Arial CE"/>
        <charset val="238"/>
      </rPr>
      <t>2</t>
    </r>
    <r>
      <rPr>
        <i/>
        <sz val="10"/>
        <color rgb="FF0070C0"/>
        <rFont val="Arial CE"/>
        <charset val="238"/>
      </rPr>
      <t xml:space="preserve"> x 0.12m/</t>
    </r>
  </si>
  <si>
    <r>
      <t xml:space="preserve">Sejmutí ornice s přemístěním do 50 m  (tloušťka vrstvy 0.15 m, vymezená plocha včetně svahů se sklony do 1:2.5 mimo předchozí skrývku)
</t>
    </r>
    <r>
      <rPr>
        <i/>
        <sz val="10"/>
        <color rgb="FF0070C0"/>
        <rFont val="Arial CE"/>
        <charset val="238"/>
      </rPr>
      <t>/2826m</t>
    </r>
    <r>
      <rPr>
        <i/>
        <vertAlign val="superscript"/>
        <sz val="10"/>
        <color rgb="FF0070C0"/>
        <rFont val="Arial CE"/>
        <charset val="238"/>
      </rPr>
      <t>2</t>
    </r>
    <r>
      <rPr>
        <i/>
        <sz val="10"/>
        <color rgb="FF0070C0"/>
        <rFont val="Arial CE"/>
        <charset val="238"/>
      </rPr>
      <t xml:space="preserve"> x 0.15m/</t>
    </r>
  </si>
  <si>
    <r>
      <t xml:space="preserve">Sejmutí ornice s přemístěním do 50 m  (tloušťka vrstvy cca 0.50 m, vymezená plocha se sklonem terénu do 10%)
</t>
    </r>
    <r>
      <rPr>
        <i/>
        <sz val="10"/>
        <color rgb="FF0070C0"/>
        <rFont val="Arial CE"/>
        <charset val="238"/>
      </rPr>
      <t>/237m</t>
    </r>
    <r>
      <rPr>
        <i/>
        <vertAlign val="superscript"/>
        <sz val="10"/>
        <color rgb="FF0070C0"/>
        <rFont val="Arial CE"/>
        <charset val="238"/>
      </rPr>
      <t>2</t>
    </r>
    <r>
      <rPr>
        <i/>
        <sz val="10"/>
        <color rgb="FF0070C0"/>
        <rFont val="Arial CE"/>
        <charset val="238"/>
      </rPr>
      <t xml:space="preserve"> x 0.50m/</t>
    </r>
  </si>
  <si>
    <r>
      <t xml:space="preserve">Uložení sypaniny na skl. - modelace na výšku přes 2 m
</t>
    </r>
    <r>
      <rPr>
        <i/>
        <sz val="10"/>
        <color rgb="FF0070C0"/>
        <rFont val="Arial CE"/>
        <charset val="238"/>
      </rPr>
      <t>/429m</t>
    </r>
    <r>
      <rPr>
        <i/>
        <vertAlign val="superscript"/>
        <sz val="10"/>
        <color rgb="FF0070C0"/>
        <rFont val="Arial CE"/>
        <charset val="238"/>
      </rPr>
      <t>3</t>
    </r>
    <r>
      <rPr>
        <i/>
        <sz val="10"/>
        <color rgb="FF0070C0"/>
        <rFont val="Arial CE"/>
        <charset val="238"/>
      </rPr>
      <t xml:space="preserve"> + 424m</t>
    </r>
    <r>
      <rPr>
        <i/>
        <vertAlign val="superscript"/>
        <sz val="10"/>
        <color rgb="FF0070C0"/>
        <rFont val="Arial CE"/>
        <charset val="238"/>
      </rPr>
      <t>3</t>
    </r>
    <r>
      <rPr>
        <i/>
        <sz val="10"/>
        <color rgb="FF0070C0"/>
        <rFont val="Arial CE"/>
        <charset val="238"/>
      </rPr>
      <t xml:space="preserve"> + 119m</t>
    </r>
    <r>
      <rPr>
        <i/>
        <vertAlign val="superscript"/>
        <sz val="10"/>
        <color rgb="FF0070C0"/>
        <rFont val="Arial CE"/>
        <charset val="238"/>
      </rPr>
      <t>3</t>
    </r>
    <r>
      <rPr>
        <i/>
        <sz val="10"/>
        <color rgb="FF0070C0"/>
        <rFont val="Arial CE"/>
        <charset val="238"/>
      </rPr>
      <t>/</t>
    </r>
  </si>
  <si>
    <r>
      <t xml:space="preserve">Výkop rýhy pro zavázání fólie a geotextilie o rozměrech 0.6 m x 0.5 m, tř. těž. </t>
    </r>
    <r>
      <rPr>
        <sz val="10"/>
        <rFont val="Times New Roman"/>
        <family val="1"/>
        <charset val="238"/>
      </rPr>
      <t>I</t>
    </r>
    <r>
      <rPr>
        <sz val="10"/>
        <rFont val="Arial CE"/>
        <charset val="238"/>
      </rPr>
      <t xml:space="preserve"> (ČSN 73 6133) vč. zpětného zásypu vykopanou zeminou se zhutněním
</t>
    </r>
    <r>
      <rPr>
        <i/>
        <sz val="10"/>
        <color rgb="FF0070C0"/>
        <rFont val="Arial CE"/>
        <charset val="238"/>
      </rPr>
      <t>/0.6m x 0.5m x 72m/</t>
    </r>
  </si>
  <si>
    <r>
      <t xml:space="preserve">Ochranná geotextílie CBR &gt; 8000 N - </t>
    </r>
    <r>
      <rPr>
        <b/>
        <sz val="10"/>
        <rFont val="Arial CE"/>
        <charset val="238"/>
      </rPr>
      <t>dno tělesa (sklon od 3% do sklonu 8%)</t>
    </r>
    <r>
      <rPr>
        <sz val="10"/>
        <rFont val="Arial CE"/>
        <charset val="238"/>
      </rPr>
      <t xml:space="preserve"> vč. překrytí stávající fólie v napojení na přadchozí etapy
výstavby v pásu š. 1.0 m - dodávka, uložení, svaření
</t>
    </r>
    <r>
      <rPr>
        <i/>
        <sz val="10"/>
        <color rgb="FF0070C0"/>
        <rFont val="Arial CE"/>
        <charset val="238"/>
      </rPr>
      <t>/plocha 8513m</t>
    </r>
    <r>
      <rPr>
        <i/>
        <vertAlign val="superscript"/>
        <sz val="10"/>
        <color rgb="FF0070C0"/>
        <rFont val="Arial CE"/>
        <charset val="238"/>
      </rPr>
      <t>2</t>
    </r>
    <r>
      <rPr>
        <i/>
        <sz val="10"/>
        <color rgb="FF0070C0"/>
        <rFont val="Arial CE"/>
        <charset val="238"/>
      </rPr>
      <t xml:space="preserve"> x 1.01 + 139m x 0.5m/</t>
    </r>
  </si>
  <si>
    <r>
      <t xml:space="preserve">Ochranná vrstva z ojetých pneumatik - přemístění (nakládka a dovoz) ze vzd. do 500 m, položení na svah 1:2.5
</t>
    </r>
    <r>
      <rPr>
        <i/>
        <sz val="10"/>
        <color rgb="FF0070C0"/>
        <rFont val="Arial CE"/>
        <charset val="238"/>
      </rPr>
      <t>/počet pneumatik: plocha 536m</t>
    </r>
    <r>
      <rPr>
        <i/>
        <vertAlign val="superscript"/>
        <sz val="10"/>
        <color rgb="FF0070C0"/>
        <rFont val="Arial CE"/>
        <charset val="238"/>
      </rPr>
      <t>2</t>
    </r>
    <r>
      <rPr>
        <i/>
        <sz val="10"/>
        <color rgb="FF0070C0"/>
        <rFont val="Arial CE"/>
        <charset val="238"/>
      </rPr>
      <t xml:space="preserve"> x 1.08 x 2.5ks/m</t>
    </r>
    <r>
      <rPr>
        <i/>
        <vertAlign val="superscript"/>
        <sz val="10"/>
        <color rgb="FF0070C0"/>
        <rFont val="Arial CE"/>
        <charset val="238"/>
      </rPr>
      <t>2</t>
    </r>
    <r>
      <rPr>
        <i/>
        <sz val="10"/>
        <color rgb="FF0070C0"/>
        <rFont val="Arial CE"/>
        <charset val="238"/>
      </rPr>
      <t xml:space="preserve"> = 1448ks/</t>
    </r>
  </si>
  <si>
    <r>
      <t xml:space="preserve">Oddělovací límec (ukončení po celé délce severní a východní strany)
- fólie HDPE tl. 2.0 mm, š. 0.80 m (zohnout vertikálně na výšku límce 0,3m nad štěrk ve stříšce)
- dodávka, montáž, svaření  </t>
    </r>
    <r>
      <rPr>
        <i/>
        <sz val="10"/>
        <color rgb="FF0070C0"/>
        <rFont val="Arial CE"/>
        <charset val="238"/>
      </rPr>
      <t xml:space="preserve"> /(131m + 67m) x 0.8m/</t>
    </r>
  </si>
  <si>
    <r>
      <t xml:space="preserve">Štěrk fr.16/32 mm (kulaté zrno) - </t>
    </r>
    <r>
      <rPr>
        <b/>
        <sz val="10"/>
        <rFont val="Arial CE"/>
        <charset val="238"/>
      </rPr>
      <t>prosypání řad pneumatik límce</t>
    </r>
    <r>
      <rPr>
        <sz val="10"/>
        <rFont val="Arial CE"/>
        <charset val="238"/>
      </rPr>
      <t xml:space="preserve"> v množství 0.5 m</t>
    </r>
    <r>
      <rPr>
        <vertAlign val="superscript"/>
        <sz val="10"/>
        <rFont val="Arial CE"/>
        <charset val="238"/>
      </rPr>
      <t>3</t>
    </r>
    <r>
      <rPr>
        <sz val="10"/>
        <rFont val="Arial CE"/>
        <charset val="238"/>
      </rPr>
      <t xml:space="preserve">/mb 
- naložení, dovoz ze vzd. do 500 m, prosypání pneumatik u límce
</t>
    </r>
    <r>
      <rPr>
        <i/>
        <sz val="10"/>
        <color rgb="FF0070C0"/>
        <rFont val="Arial CE"/>
        <charset val="238"/>
      </rPr>
      <t>/197m x 0.5m</t>
    </r>
    <r>
      <rPr>
        <i/>
        <vertAlign val="superscript"/>
        <sz val="10"/>
        <color rgb="FF0070C0"/>
        <rFont val="Arial CE"/>
        <charset val="238"/>
      </rPr>
      <t>3</t>
    </r>
    <r>
      <rPr>
        <i/>
        <sz val="10"/>
        <color rgb="FF0070C0"/>
        <rFont val="Arial CE"/>
        <charset val="238"/>
      </rPr>
      <t>/bm/</t>
    </r>
  </si>
  <si>
    <r>
      <t xml:space="preserve">Štěrk fr. 16/32mm (kulaté zrno), tl. 0.3 m </t>
    </r>
    <r>
      <rPr>
        <b/>
        <sz val="10"/>
        <rFont val="Arial CE"/>
        <charset val="238"/>
      </rPr>
      <t xml:space="preserve">- dno tělesa (sklon od 3% do sklonu 8%), vč. obsypání drénů </t>
    </r>
    <r>
      <rPr>
        <sz val="10"/>
        <rFont val="Arial CE"/>
        <charset val="238"/>
      </rPr>
      <t xml:space="preserve">
- naložení, dovoz ze vzd. do 500 m, rozprostření v tl. 0.3 m
</t>
    </r>
    <r>
      <rPr>
        <i/>
        <sz val="10"/>
        <color rgb="FF0070C0"/>
        <rFont val="Arial CE"/>
        <charset val="238"/>
      </rPr>
      <t>/8513m</t>
    </r>
    <r>
      <rPr>
        <i/>
        <vertAlign val="superscript"/>
        <sz val="10"/>
        <color rgb="FF0070C0"/>
        <rFont val="Arial CE"/>
        <charset val="238"/>
      </rPr>
      <t>2</t>
    </r>
    <r>
      <rPr>
        <i/>
        <sz val="10"/>
        <color rgb="FF0070C0"/>
        <rFont val="Arial CE"/>
        <charset val="238"/>
      </rPr>
      <t xml:space="preserve"> x 1.01 x 0.3m + 0.19m</t>
    </r>
    <r>
      <rPr>
        <i/>
        <vertAlign val="superscript"/>
        <sz val="10"/>
        <color rgb="FF0070C0"/>
        <rFont val="Arial CE"/>
        <charset val="238"/>
      </rPr>
      <t>2</t>
    </r>
    <r>
      <rPr>
        <i/>
        <sz val="10"/>
        <color rgb="FF0070C0"/>
        <rFont val="Arial CE"/>
        <charset val="238"/>
      </rPr>
      <t xml:space="preserve"> x (131m +131m)/</t>
    </r>
  </si>
  <si>
    <r>
      <t xml:space="preserve">Štěrk fr. 16/32 mm (kulaté zrno), tl. 0.3 m </t>
    </r>
    <r>
      <rPr>
        <b/>
        <sz val="10"/>
        <rFont val="Arial CE"/>
        <charset val="238"/>
      </rPr>
      <t xml:space="preserve"> - svahy dna tělesa (sklon 1:2.5) + zásyp podél zámků</t>
    </r>
    <r>
      <rPr>
        <sz val="10"/>
        <rFont val="Arial CE"/>
        <charset val="238"/>
      </rPr>
      <t xml:space="preserve">
- naložení, dovoz ze vzd. do 500 m, rozprostření v tl. 0.3 m
</t>
    </r>
    <r>
      <rPr>
        <i/>
        <sz val="10"/>
        <color rgb="FF0070C0"/>
        <rFont val="Arial CE"/>
        <charset val="238"/>
      </rPr>
      <t>/602m</t>
    </r>
    <r>
      <rPr>
        <i/>
        <vertAlign val="superscript"/>
        <sz val="10"/>
        <color rgb="FF0070C0"/>
        <rFont val="Arial CE"/>
        <charset val="238"/>
      </rPr>
      <t>2</t>
    </r>
    <r>
      <rPr>
        <i/>
        <sz val="10"/>
        <color rgb="FF0070C0"/>
        <rFont val="Arial CE"/>
        <charset val="238"/>
      </rPr>
      <t xml:space="preserve"> x 1.08 x 0.3m x 0.9 redukce pneu + 0.3 x 73m x 1.0m/</t>
    </r>
  </si>
  <si>
    <r>
      <t xml:space="preserve">Hloubení rýh š. do 200 cm hor. tř. těž. </t>
    </r>
    <r>
      <rPr>
        <sz val="10"/>
        <rFont val="Times New Roman"/>
        <family val="1"/>
        <charset val="238"/>
      </rPr>
      <t>I</t>
    </r>
    <r>
      <rPr>
        <sz val="10"/>
        <rFont val="Arial CE"/>
        <charset val="238"/>
      </rPr>
      <t xml:space="preserve"> (ČSN 73 6133) do 100 m3, STROJNĚ - rýha š. 1.2 m, prům. hl. 0.6 m pro potrubí plné D225 do 
kontrolních šachet mimo vanu tělesa skládky a mimo výkopu pro šachty, hor. tř. těž. </t>
    </r>
    <r>
      <rPr>
        <sz val="10"/>
        <rFont val="Times New Roman"/>
        <family val="1"/>
        <charset val="238"/>
      </rPr>
      <t>I</t>
    </r>
    <r>
      <rPr>
        <sz val="10"/>
        <rFont val="Arial CE"/>
        <charset val="238"/>
      </rPr>
      <t xml:space="preserve"> (ČSN 73 6133), s vodor. přemístěním výkopku 
podél rýhy do 10 m
</t>
    </r>
    <r>
      <rPr>
        <i/>
        <sz val="10"/>
        <color rgb="FF0070C0"/>
        <rFont val="Arial CE"/>
        <charset val="238"/>
      </rPr>
      <t>/(14m + 15m) x 1.2m x 0.6m/</t>
    </r>
  </si>
  <si>
    <r>
      <t xml:space="preserve">Obsyp potrubí bez prohození sypaniny s dodáním štěrkopísku frakce 0-16 mm
(okolo a 0.3 m nad potrubí D225 mimo těsněnou vanu skládky)
</t>
    </r>
    <r>
      <rPr>
        <i/>
        <sz val="10"/>
        <color rgb="FF0070C0"/>
        <rFont val="Arial CE"/>
        <charset val="238"/>
      </rPr>
      <t>/0,525m x 1,2m x (12m + 13m) - 3.14  x 0.1125</t>
    </r>
    <r>
      <rPr>
        <i/>
        <vertAlign val="superscript"/>
        <sz val="10"/>
        <color rgb="FF0070C0"/>
        <rFont val="Arial CE"/>
        <charset val="238"/>
      </rPr>
      <t>2</t>
    </r>
    <r>
      <rPr>
        <i/>
        <sz val="10"/>
        <color rgb="FF0070C0"/>
        <rFont val="Arial CE"/>
        <charset val="238"/>
      </rPr>
      <t xml:space="preserve"> x (12m + 13m)/</t>
    </r>
  </si>
  <si>
    <r>
      <t xml:space="preserve">Prostupový kus: trouba PE100 D280 SDR17, délka 3 m;  redukce PE100 280/225 SDR 17; 
- přivařovací límec fólie HDPE tl. 4.0 mm 1 x 1 m - dodávka, montáž
</t>
    </r>
    <r>
      <rPr>
        <i/>
        <sz val="10"/>
        <color rgb="FF0070C0"/>
        <rFont val="Arial CE"/>
        <charset val="238"/>
      </rPr>
      <t>/na drénech d6, d7/</t>
    </r>
  </si>
  <si>
    <r>
      <t xml:space="preserve">Hloubení rýh š. do 200 cm hor. tř. těž. </t>
    </r>
    <r>
      <rPr>
        <sz val="10"/>
        <rFont val="Times New Roman"/>
        <family val="1"/>
        <charset val="238"/>
      </rPr>
      <t>I</t>
    </r>
    <r>
      <rPr>
        <sz val="10"/>
        <rFont val="Arial CE"/>
        <charset val="238"/>
      </rPr>
      <t xml:space="preserve"> (ČSN 73 6133) do 100 m3, STROJNĚ - rýha š. 1.2 m, prům. hl. 0.6 m pro potrubí plné D315 a D355
do kontrolních šachet mimo vanu tělesa skládky a mimo výkopu pro šachty, hor. tř. těž. </t>
    </r>
    <r>
      <rPr>
        <sz val="10"/>
        <rFont val="Times New Roman"/>
        <family val="1"/>
        <charset val="238"/>
      </rPr>
      <t>I</t>
    </r>
    <r>
      <rPr>
        <sz val="10"/>
        <rFont val="Arial CE"/>
        <charset val="238"/>
      </rPr>
      <t xml:space="preserve"> (ČSN 73 6133),
s vodor. přemístěním výkopku podél rýhy do 10 m
</t>
    </r>
    <r>
      <rPr>
        <i/>
        <sz val="10"/>
        <color rgb="FF0070C0"/>
        <rFont val="Arial CE"/>
        <charset val="238"/>
      </rPr>
      <t>/(15.7m + 33.2m + 4.8m) x 1.2m x 0.6m/</t>
    </r>
  </si>
  <si>
    <r>
      <t xml:space="preserve">Obsyp potrubí bez prohození sypaniny s dodáním štěrkopísku frakce 0-16 mm
(okolo a 0.3 m nad potrubí D225 mimo těsněnou vanu skládky)
</t>
    </r>
    <r>
      <rPr>
        <i/>
        <sz val="10"/>
        <color rgb="FF0070C0"/>
        <rFont val="Arial CE"/>
        <charset val="238"/>
      </rPr>
      <t>/0.615m x 1.2m x (48.9m) + 0.655m x 1.2m x (4.8m) - 3.14  x 0.1575</t>
    </r>
    <r>
      <rPr>
        <i/>
        <vertAlign val="superscript"/>
        <sz val="10"/>
        <color rgb="FF0070C0"/>
        <rFont val="Arial CE"/>
        <charset val="238"/>
      </rPr>
      <t>2</t>
    </r>
    <r>
      <rPr>
        <i/>
        <sz val="10"/>
        <color rgb="FF0070C0"/>
        <rFont val="Arial CE"/>
        <charset val="238"/>
      </rPr>
      <t xml:space="preserve"> x (48.9m) - 3.14  x 0.1775</t>
    </r>
    <r>
      <rPr>
        <i/>
        <vertAlign val="superscript"/>
        <sz val="10"/>
        <color rgb="FF0070C0"/>
        <rFont val="Arial CE"/>
        <charset val="238"/>
      </rPr>
      <t>2</t>
    </r>
    <r>
      <rPr>
        <i/>
        <sz val="10"/>
        <color rgb="FF0070C0"/>
        <rFont val="Arial CE"/>
        <charset val="238"/>
      </rPr>
      <t xml:space="preserve"> x (4.8m)/</t>
    </r>
  </si>
  <si>
    <r>
      <t xml:space="preserve">Potrubí PE100 D355 SDR17 plné - dodávka    /mimo úseků 2.4 m (ŠR2) a 1.3 m (J2)/,
montáž trubek polyetylenových ve výkopu d 355 mm,
tlaková zkouška potrubí d 355 mm
</t>
    </r>
    <r>
      <rPr>
        <i/>
        <sz val="10"/>
        <color rgb="FF0070C0"/>
        <rFont val="Arial CE"/>
        <charset val="238"/>
      </rPr>
      <t>/4,8m/</t>
    </r>
  </si>
  <si>
    <r>
      <t xml:space="preserve">Hloubení nezapaž. jam hor. tř. těž. </t>
    </r>
    <r>
      <rPr>
        <sz val="10"/>
        <rFont val="Times New Roman"/>
        <family val="1"/>
        <charset val="238"/>
      </rPr>
      <t>I</t>
    </r>
    <r>
      <rPr>
        <sz val="10"/>
        <rFont val="Arial CE"/>
        <charset val="238"/>
      </rPr>
      <t xml:space="preserve"> (ČSN 73 6133) do 100 m3, STROJNĚ - výkop pro 2ks šachet - Š6, Š7
- ve dně kruh průměr 3.2m, hl. 0.9m, sklon stěn výkopu 1:0.5 v hor. tř. těž. I (ČSN 73 6133), s vodor. přemístěním výkopku u jámy do 10 m
</t>
    </r>
    <r>
      <rPr>
        <i/>
        <sz val="10"/>
        <color rgb="FF0070C0"/>
        <rFont val="Arial CE"/>
        <charset val="238"/>
      </rPr>
      <t>/0.7m</t>
    </r>
    <r>
      <rPr>
        <i/>
        <vertAlign val="superscript"/>
        <sz val="10"/>
        <color rgb="FF0070C0"/>
        <rFont val="Arial CE"/>
        <charset val="238"/>
      </rPr>
      <t>2</t>
    </r>
    <r>
      <rPr>
        <i/>
        <sz val="10"/>
        <color rgb="FF0070C0"/>
        <rFont val="Arial CE"/>
        <charset val="238"/>
      </rPr>
      <t xml:space="preserve"> x 3.14 x 0.9m x 2ks/</t>
    </r>
  </si>
  <si>
    <r>
      <t xml:space="preserve">Desky podkladní pod šachty z betonu C 12/15,  tl. 0.1 m - dodávka, uložení, hlazení
</t>
    </r>
    <r>
      <rPr>
        <i/>
        <sz val="10"/>
        <color rgb="FF0070C0"/>
        <rFont val="Arial CE"/>
        <charset val="238"/>
      </rPr>
      <t>/3.14 x 1.2</t>
    </r>
    <r>
      <rPr>
        <i/>
        <vertAlign val="superscript"/>
        <sz val="10"/>
        <color rgb="FF0070C0"/>
        <rFont val="Arial CE"/>
        <charset val="238"/>
      </rPr>
      <t>2</t>
    </r>
    <r>
      <rPr>
        <i/>
        <sz val="10"/>
        <color rgb="FF0070C0"/>
        <rFont val="Arial CE"/>
        <charset val="238"/>
      </rPr>
      <t>m x 0.1m x 2ks/</t>
    </r>
  </si>
  <si>
    <r>
      <t xml:space="preserve">Fólie HDPE tl. 2.0 mm - límec na potrubí D225, D315, D355, rozměr 0.6 x 0.6 m, vč.těsnění prostupu bent. bobtnavým páskem
- dodávka, svaření a předepsané zkoušky
</t>
    </r>
    <r>
      <rPr>
        <i/>
        <sz val="10"/>
        <color rgb="FF0070C0"/>
        <rFont val="Arial CE"/>
        <charset val="238"/>
      </rPr>
      <t>/4ks (Š6) +  8ks (Š7)/</t>
    </r>
  </si>
  <si>
    <r>
      <t xml:space="preserve">Fólie HDPE tl. 2.0 mm - svrchní folie na spádový beton dna šachty přivařit ke kinetě a ke stěně
- dodávka, svaření a předepsané zkoušky
</t>
    </r>
    <r>
      <rPr>
        <i/>
        <sz val="10"/>
        <color rgb="FF0070C0"/>
        <rFont val="Arial CE"/>
        <charset val="238"/>
      </rPr>
      <t>/4 x 0.8m</t>
    </r>
    <r>
      <rPr>
        <i/>
        <vertAlign val="superscript"/>
        <sz val="10"/>
        <color rgb="FF0070C0"/>
        <rFont val="Arial CE"/>
        <charset val="238"/>
      </rPr>
      <t>2</t>
    </r>
    <r>
      <rPr>
        <i/>
        <sz val="10"/>
        <color rgb="FF0070C0"/>
        <rFont val="Arial CE"/>
        <charset val="238"/>
      </rPr>
      <t>/</t>
    </r>
  </si>
  <si>
    <t>Výtokový sifon - atypická tvarovka z PE100: 2x lemový nákružek D225 SDR 17, 2x točivá ocelová příruba, 1x plná zaslepovací příruba + těsnění pro vodotěsné spojení, 2x spojovací materiál nerez, 0.6 m trouby D160 SDR17, 2x koleno 90° D160 SDR17 - dodávka, montáž</t>
  </si>
  <si>
    <r>
      <t xml:space="preserve">Dvojdílný poklop (2ks pro Š6 a Š7) ze slzičkového plechu průměru 1.8 m, tl.3.0 mm, zespod vyztužen profily L 50x5 mm, žárově pozinkováno
revizní dvířka 0.45 x 0.45 m v poklopu na pantech, zápustná madla, dorazy - dodávka, montáž
</t>
    </r>
    <r>
      <rPr>
        <i/>
        <sz val="10"/>
        <color rgb="FF0070C0"/>
        <rFont val="Arial CE"/>
        <charset val="238"/>
      </rPr>
      <t>/2ks x (28kg/m</t>
    </r>
    <r>
      <rPr>
        <i/>
        <vertAlign val="superscript"/>
        <sz val="10"/>
        <color rgb="FF0070C0"/>
        <rFont val="Arial CE"/>
        <charset val="238"/>
      </rPr>
      <t>2</t>
    </r>
    <r>
      <rPr>
        <i/>
        <sz val="10"/>
        <color rgb="FF0070C0"/>
        <rFont val="Arial CE"/>
        <charset val="238"/>
      </rPr>
      <t xml:space="preserve"> x 3.14 x 0.9m</t>
    </r>
    <r>
      <rPr>
        <i/>
        <vertAlign val="superscript"/>
        <sz val="10"/>
        <color rgb="FF0070C0"/>
        <rFont val="Arial CE"/>
        <charset val="238"/>
      </rPr>
      <t>2</t>
    </r>
    <r>
      <rPr>
        <i/>
        <sz val="10"/>
        <color rgb="FF0070C0"/>
        <rFont val="Arial CE"/>
        <charset val="238"/>
      </rPr>
      <t xml:space="preserve"> + 14kg) =&gt; váha jednoho poklopu činí cca 85 kg (tj. 2 dílce á 42.5 kg)/</t>
    </r>
  </si>
  <si>
    <r>
      <t xml:space="preserve">Plastová šachta ŠR2 - PE100 šachta vnitřní </t>
    </r>
    <r>
      <rPr>
        <sz val="10"/>
        <rFont val="Symbol"/>
        <family val="1"/>
      </rPr>
      <t xml:space="preserve">= </t>
    </r>
    <r>
      <rPr>
        <sz val="10"/>
        <rFont val="Arial CE"/>
      </rPr>
      <t>1600 mm, h= 1730 mm, kruhová tuhost SN4, 
deska ve dně šachty PE100, tl. 25 mm s přesahem 100 mm přes obvod šachty svařena oboustranně se stěnou, 
 - dodávka, montáž</t>
    </r>
  </si>
  <si>
    <r>
      <t xml:space="preserve">Výplňový beton C25/30 XF3 (do dna šachty v tl. 0.2 m) - dodávka, uložení, hlazení
</t>
    </r>
    <r>
      <rPr>
        <i/>
        <sz val="10"/>
        <color rgb="FF0070C0"/>
        <rFont val="Arial CE"/>
        <charset val="238"/>
      </rPr>
      <t>/3.14 x 0.8</t>
    </r>
    <r>
      <rPr>
        <i/>
        <vertAlign val="superscript"/>
        <sz val="10"/>
        <color rgb="FF0070C0"/>
        <rFont val="Arial CE"/>
        <charset val="238"/>
      </rPr>
      <t>2</t>
    </r>
    <r>
      <rPr>
        <i/>
        <sz val="10"/>
        <color rgb="FF0070C0"/>
        <rFont val="Arial CE"/>
        <charset val="238"/>
      </rPr>
      <t>m x 0.20m/</t>
    </r>
  </si>
  <si>
    <r>
      <t xml:space="preserve">Dvojdílný poklop ze slzičkového plechu průměru 1.9 m, tl. 3.0 mm (zámečnický výrobek Z5), zespod vyztužen profily L 50x5 mm, 
žárově pozinkováno, zápustná madla, dorazy - dodávka, montáž
</t>
    </r>
    <r>
      <rPr>
        <i/>
        <sz val="10"/>
        <color rgb="FF0070C0"/>
        <rFont val="Arial CE"/>
        <charset val="238"/>
      </rPr>
      <t>/7850 kg/m</t>
    </r>
    <r>
      <rPr>
        <i/>
        <vertAlign val="superscript"/>
        <sz val="10"/>
        <color rgb="FF0070C0"/>
        <rFont val="Arial CE"/>
        <charset val="238"/>
      </rPr>
      <t>3</t>
    </r>
    <r>
      <rPr>
        <i/>
        <sz val="10"/>
        <color rgb="FF0070C0"/>
        <rFont val="Arial CE"/>
        <charset val="238"/>
      </rPr>
      <t xml:space="preserve"> x 3.14 x 0.9m</t>
    </r>
    <r>
      <rPr>
        <i/>
        <vertAlign val="superscript"/>
        <sz val="10"/>
        <color rgb="FF0070C0"/>
        <rFont val="Arial CE"/>
        <charset val="238"/>
      </rPr>
      <t>2</t>
    </r>
    <r>
      <rPr>
        <i/>
        <sz val="10"/>
        <color rgb="FF0070C0"/>
        <rFont val="Arial CE"/>
        <charset val="238"/>
      </rPr>
      <t xml:space="preserve"> x 0.003m + 14kg =&gt; váha jednoho poklopu činí cca 74 kg (tj. 2 dílce á 37 kg)/</t>
    </r>
  </si>
  <si>
    <r>
      <t xml:space="preserve">Vak z autoplachty dl. 3 m, </t>
    </r>
    <r>
      <rPr>
        <sz val="10"/>
        <rFont val="Symbol"/>
        <family val="1"/>
        <charset val="2"/>
      </rPr>
      <t></t>
    </r>
    <r>
      <rPr>
        <sz val="10"/>
        <rFont val="Arial CE"/>
        <charset val="238"/>
      </rPr>
      <t>1.5 m - pro uzavření výpažnice (specifikace viz. TZ)</t>
    </r>
  </si>
  <si>
    <t>Osazení sloupků pro síť - výkop jamek, betonáž betonového základu z betonu prostého C12/15 do bednění z trouby PVC DN500, dl. 1.2 m 
vč. ocelového vodícího pouzdra prům. 152.4 x 8.0 mm délky 850 mm, vč. háků pro vytažení (viz. výkres), vč. třívrstvého antikorozního nátěru,
vsazení sloupků do jamek, přísyp</t>
  </si>
  <si>
    <r>
      <t xml:space="preserve">Nakládání suti na dopravní prostředky (pro vodorovnou dopravu) 
- naložení betonových patek sloupků oplocení (139.5 m / 2.5 m = 57 ks)
</t>
    </r>
    <r>
      <rPr>
        <i/>
        <sz val="10"/>
        <color rgb="FF0070C0"/>
        <rFont val="Arial"/>
        <family val="2"/>
        <charset val="238"/>
      </rPr>
      <t>/57ks x 3.14x0.1mx0.1mx0.7m x 2300 kg/m</t>
    </r>
    <r>
      <rPr>
        <i/>
        <vertAlign val="superscript"/>
        <sz val="10"/>
        <color rgb="FF0070C0"/>
        <rFont val="Arial"/>
        <family val="2"/>
        <charset val="238"/>
      </rPr>
      <t>3</t>
    </r>
    <r>
      <rPr>
        <i/>
        <sz val="10"/>
        <color rgb="FF0070C0"/>
        <rFont val="Arial"/>
        <family val="2"/>
        <charset val="238"/>
      </rPr>
      <t xml:space="preserve"> = 1.25 m3 x 2300kg/m</t>
    </r>
    <r>
      <rPr>
        <i/>
        <vertAlign val="superscript"/>
        <sz val="10"/>
        <color rgb="FF0070C0"/>
        <rFont val="Arial"/>
        <family val="2"/>
        <charset val="238"/>
      </rPr>
      <t>3</t>
    </r>
    <r>
      <rPr>
        <i/>
        <sz val="10"/>
        <color rgb="FF0070C0"/>
        <rFont val="Arial"/>
        <family val="2"/>
        <charset val="238"/>
      </rPr>
      <t xml:space="preserve"> = 2882 kg/</t>
    </r>
  </si>
  <si>
    <r>
      <t xml:space="preserve">Poplatek za skládku suti - beton nad 30 x 30 cm - kód odpadu 170904 
</t>
    </r>
    <r>
      <rPr>
        <i/>
        <sz val="10"/>
        <color rgb="FF0070C0"/>
        <rFont val="Arial"/>
        <family val="2"/>
        <charset val="238"/>
      </rPr>
      <t>/výměra viz. předchozí položka/</t>
    </r>
  </si>
  <si>
    <r>
      <t xml:space="preserve">Lože pod potrubí ze štěrkopísku fr. 0-8 mm s dodáním štěrkopísku frakce 0-8 mm, tl. 0.1 m
(pod potrubí D110 mimo těsněnou vanu skládky)
</t>
    </r>
    <r>
      <rPr>
        <i/>
        <sz val="10"/>
        <color rgb="FF0070C0"/>
        <rFont val="Arial CE"/>
        <charset val="238"/>
      </rPr>
      <t>/(24.0 + 3.7 + 1.8)m x 0.8m x 0.1m průměrná/</t>
    </r>
  </si>
  <si>
    <r>
      <t xml:space="preserve">Obsyp potrubí bez prohození sypaniny s dodáním štěrkopísku frakce 0-16 mm
(okolo a 0.3 m nad potrubí D110 mimo těsněnou vanu skládky)
</t>
    </r>
    <r>
      <rPr>
        <i/>
        <sz val="10"/>
        <color rgb="FF0070C0"/>
        <rFont val="Arial CE"/>
        <charset val="238"/>
      </rPr>
      <t>/(24.0 + 3.7 + 1.8)m x 0.8m x 0.41m průměrná/</t>
    </r>
  </si>
  <si>
    <r>
      <t xml:space="preserve">Plastová šachta ŠR2 - PE100 šachta vnitřní </t>
    </r>
    <r>
      <rPr>
        <sz val="10"/>
        <rFont val="Symbol"/>
        <family val="1"/>
      </rPr>
      <t xml:space="preserve">= </t>
    </r>
    <r>
      <rPr>
        <sz val="10"/>
        <rFont val="Arial CE"/>
      </rPr>
      <t>1600 mm, h= 2200 mm, kruhová tuhost SN4, 
deska ve dně šachty PE100, tl. 25 mm s přesahem 100 mm přes obvod šachty svařena oboustranně se stěnou, 
 - dodávka, montáž</t>
    </r>
  </si>
  <si>
    <r>
      <t xml:space="preserve">Přesun hmot, trub. vedení plast. obsypaná kamenivem
</t>
    </r>
    <r>
      <rPr>
        <i/>
        <sz val="10"/>
        <color rgb="FF0070C0"/>
        <rFont val="Arial CE"/>
        <charset val="238"/>
      </rPr>
      <t>/0.79t/mb x 29.9m/</t>
    </r>
  </si>
  <si>
    <t>Manipulační šachta MŠ</t>
  </si>
  <si>
    <t>Sklolaminátový žebřík dl. 1.45 m, vč. upevnění ke stěně šachty pomocí úchytů, vč. příslušenství - dodávka, montáž</t>
  </si>
  <si>
    <r>
      <t xml:space="preserve">Dvojdílný poklop ze slzičkového plechu průměru 1.9 m, tl. 3.0 mm (zámečnický výrobek Z4), zespod vyztužen profily L 50x5 mm, 
žárově pozinkováno, zápustná madla, dorazy, 3x otvor 120 mm x 120 mm s víčkem P3 - dodávka, montáž
</t>
    </r>
    <r>
      <rPr>
        <i/>
        <sz val="10"/>
        <color rgb="FF0070C0"/>
        <rFont val="Arial CE"/>
        <charset val="238"/>
      </rPr>
      <t>/celková hmotnost 100 kg/</t>
    </r>
  </si>
  <si>
    <t xml:space="preserve">T-kus litinový D110/110 vč. těsnění a nerez šroubů na všech koncích - dodávka, montáž </t>
  </si>
  <si>
    <r>
      <t xml:space="preserve">Potrubí PE100 D110 SDR17 PN10 plné - úsek vedený napříč šachtou v délce 3.0 m (součást šachty), přivařit oboustranně ke stěnám šachty 
- dodávka, montáž trubek polyetylenových d 110 mm, tlaková zkouška potrubí d 110 mm
</t>
    </r>
    <r>
      <rPr>
        <i/>
        <sz val="10"/>
        <color rgb="FF0070C0"/>
        <rFont val="Arial CE"/>
        <charset val="238"/>
      </rPr>
      <t>/2.0m + 1.0m/</t>
    </r>
  </si>
  <si>
    <r>
      <t xml:space="preserve">Potrubí PE100 D50 SDR17 PN10 plné - úsek vedený uvnitř šachty v délce 1.0 m (součást šachty), vč. 1 ks kolena 90° 
- dodávka, montáž trubek polyetylenových d 50 mm, tlaková zkouška potrubí d 50 mm
</t>
    </r>
    <r>
      <rPr>
        <i/>
        <sz val="10"/>
        <color rgb="FF0070C0"/>
        <rFont val="Arial CE"/>
        <charset val="238"/>
      </rPr>
      <t>/0.6m + 0.4m/</t>
    </r>
  </si>
  <si>
    <t>Šoupátkový uzávěr DN40 (těžká antikorozní úprava - materiál - nerezový klín a vřeteno, tělo litina, těžká povrchová ochrana v kvalitě GSK - epoxidový nástřik), vč. ovládací tyče s kloubem a přenosného klíče - dodávka, montáž</t>
  </si>
  <si>
    <t>Šoupátkový uzávěr DN100 (těžká antikorozní úprava - materiál - nerezový klín a vřeteno, tělo litina, těžká povrchová ochrana v kvalitě GSK - epoxidový nástřik), vč. ovládací tyče s kloubem a přenosného klíče - dodávka, montáž</t>
  </si>
  <si>
    <t>Podpora z trubky PE100 D110 pro podepření šoupěte výšky 0.2 m - dodávka, montáž</t>
  </si>
  <si>
    <r>
      <t xml:space="preserve">Hloubení rýh š. do 200 cm hor. tř. těž. </t>
    </r>
    <r>
      <rPr>
        <sz val="10"/>
        <rFont val="Times New Roman"/>
        <family val="1"/>
        <charset val="238"/>
      </rPr>
      <t>I</t>
    </r>
    <r>
      <rPr>
        <sz val="10"/>
        <rFont val="Arial CE"/>
        <charset val="238"/>
      </rPr>
      <t xml:space="preserve"> (ČSN 73 6133) do 100 m3, STROJNĚ - rýha š. 0.8 m, hl. do 1.3 m pro potrubí plné D110 recirkulační,
hor. tř. těž. </t>
    </r>
    <r>
      <rPr>
        <sz val="10"/>
        <rFont val="Times New Roman"/>
        <family val="1"/>
        <charset val="238"/>
      </rPr>
      <t>I</t>
    </r>
    <r>
      <rPr>
        <sz val="10"/>
        <rFont val="Arial CE"/>
        <charset val="238"/>
      </rPr>
      <t xml:space="preserve"> (ČSN 73 6133), s vodor. přemístěním výkopku podél rýhy do 10 m
</t>
    </r>
    <r>
      <rPr>
        <i/>
        <sz val="10"/>
        <color rgb="FF0070C0"/>
        <rFont val="Arial CE"/>
        <charset val="238"/>
      </rPr>
      <t>/(24.0 + 3.7 + 1.8)m x 0.8m x 1.1m průměrná + rozšířený výkop pro MŠ o 10m</t>
    </r>
    <r>
      <rPr>
        <i/>
        <vertAlign val="superscript"/>
        <sz val="10"/>
        <color rgb="FF0070C0"/>
        <rFont val="Arial CE"/>
        <charset val="238"/>
      </rPr>
      <t>3</t>
    </r>
    <r>
      <rPr>
        <i/>
        <sz val="10"/>
        <color rgb="FF0070C0"/>
        <rFont val="Arial CE"/>
        <charset val="238"/>
      </rPr>
      <t>/</t>
    </r>
  </si>
  <si>
    <r>
      <t xml:space="preserve">Zásyp jam, rýh, šachet se zhutněním (zpětný zásyp rýhy)
</t>
    </r>
    <r>
      <rPr>
        <i/>
        <sz val="10"/>
        <color rgb="FF0070C0"/>
        <rFont val="Arial CE"/>
        <charset val="238"/>
      </rPr>
      <t>/36m</t>
    </r>
    <r>
      <rPr>
        <i/>
        <vertAlign val="superscript"/>
        <sz val="10"/>
        <color rgb="FF0070C0"/>
        <rFont val="Arial CE"/>
        <charset val="238"/>
      </rPr>
      <t>3</t>
    </r>
    <r>
      <rPr>
        <i/>
        <sz val="10"/>
        <color rgb="FF0070C0"/>
        <rFont val="Arial CE"/>
        <charset val="238"/>
      </rPr>
      <t xml:space="preserve"> - 2.4m</t>
    </r>
    <r>
      <rPr>
        <i/>
        <vertAlign val="superscript"/>
        <sz val="10"/>
        <color rgb="FF0070C0"/>
        <rFont val="Arial CE"/>
        <charset val="238"/>
      </rPr>
      <t>3</t>
    </r>
    <r>
      <rPr>
        <i/>
        <sz val="10"/>
        <color rgb="FF0070C0"/>
        <rFont val="Arial CE"/>
        <charset val="238"/>
      </rPr>
      <t xml:space="preserve"> - 9.7m</t>
    </r>
    <r>
      <rPr>
        <i/>
        <vertAlign val="superscript"/>
        <sz val="10"/>
        <color rgb="FF0070C0"/>
        <rFont val="Arial CE"/>
        <charset val="238"/>
      </rPr>
      <t>3</t>
    </r>
    <r>
      <rPr>
        <i/>
        <sz val="10"/>
        <color rgb="FF0070C0"/>
        <rFont val="Arial CE"/>
        <charset val="238"/>
      </rPr>
      <t xml:space="preserve"> - 3.5m</t>
    </r>
    <r>
      <rPr>
        <i/>
        <vertAlign val="superscript"/>
        <sz val="10"/>
        <color rgb="FF0070C0"/>
        <rFont val="Arial CE"/>
        <charset val="238"/>
      </rPr>
      <t>3</t>
    </r>
    <r>
      <rPr>
        <i/>
        <sz val="10"/>
        <color rgb="FF0070C0"/>
        <rFont val="Arial CE"/>
        <charset val="238"/>
      </rPr>
      <t>/</t>
    </r>
  </si>
  <si>
    <r>
      <t>m</t>
    </r>
    <r>
      <rPr>
        <vertAlign val="superscript"/>
        <sz val="10"/>
        <rFont val="Arial"/>
        <family val="2"/>
      </rPr>
      <t>3</t>
    </r>
  </si>
  <si>
    <t>Tvarovka pro potrubí PE100 D110 SDR17 PN10 plné - OBLOUK 45° - dodávka,
montáž trubek polyetylenových ve výkopu d 110 mm,
tlaková zkouška potrubí d 110 mm</t>
  </si>
  <si>
    <r>
      <t xml:space="preserve">Potrubí PE100 D110 SDR17 PN10 plné - dodávka,
montáž trubek polyetylenových ve výkopu d 110 mm,
tlaková zkouška potrubí d 110 mm
</t>
    </r>
    <r>
      <rPr>
        <i/>
        <sz val="10"/>
        <color rgb="FF0070C0"/>
        <rFont val="Arial CE"/>
        <charset val="238"/>
      </rPr>
      <t>/28.1m + 4.8m - 3.0 uvnitř šachty + 2.0m svisle u CAS/</t>
    </r>
  </si>
  <si>
    <t>Tvarovka pro potrubí PE100 D110 SDR17 PN10 plné - KOLENO 90° - dodávka,
montáž trubek polyetylenových ve výkopu d 110 mm,
tlaková zkouška potrubí d 110 mm</t>
  </si>
  <si>
    <r>
      <t>Lemový nákružek PE100 D110 SDR17 PN10, točivá příruba, těsnění příruby, spojovací materiál nerez - dodávka, montáž</t>
    </r>
    <r>
      <rPr>
        <sz val="10"/>
        <color rgb="FF0070C0"/>
        <rFont val="Arial CE"/>
        <charset val="238"/>
      </rPr>
      <t xml:space="preserve">   </t>
    </r>
    <r>
      <rPr>
        <i/>
        <sz val="10"/>
        <color rgb="FF0070C0"/>
        <rFont val="Arial CE"/>
        <charset val="238"/>
      </rPr>
      <t>/součást VR1, CAS/</t>
    </r>
  </si>
  <si>
    <r>
      <t>Spojka atypická - příruba DN 100/příruba 4'', těsnění příruby, spojovací materiál nerez - dodávka, montáž</t>
    </r>
    <r>
      <rPr>
        <i/>
        <sz val="10"/>
        <color rgb="FF0070C0"/>
        <rFont val="Arial CE"/>
        <charset val="238"/>
      </rPr>
      <t xml:space="preserve">   /součást VR1, CAS/</t>
    </r>
  </si>
  <si>
    <r>
      <t>Spojka typová - příruba 4''/bajonet A110 - dodávka, montáž</t>
    </r>
    <r>
      <rPr>
        <i/>
        <sz val="10"/>
        <color rgb="FF0070C0"/>
        <rFont val="Arial CE"/>
        <charset val="238"/>
      </rPr>
      <t xml:space="preserve">   /součást VR1, CAS/</t>
    </r>
  </si>
  <si>
    <r>
      <t>Zaslepovací víčko z řetízkem A110 - hliník - dodávka, montáž</t>
    </r>
    <r>
      <rPr>
        <i/>
        <sz val="10"/>
        <color rgb="FF0070C0"/>
        <rFont val="Arial CE"/>
        <charset val="238"/>
      </rPr>
      <t xml:space="preserve">   /součást VR1, CAS/</t>
    </r>
  </si>
  <si>
    <t>Ocelová trouba - výpažnice, průměru 1000 mm, tl. stěny 10 mm, dl. 3.5 m (vč. ochranného nátěru - 1 x základní syntetický, barva šedá) s tažnými oky - dodávka, osazení na základ studny</t>
  </si>
  <si>
    <t>Trouba PE100 D160 SDR11 PN16, délka 0.8 m vč. lemového nákružku a převlečné ocelové příruby  - dodávka, montáž</t>
  </si>
  <si>
    <t>Trouba perforovaná ze 7% PE100 D160 SDR11 PN16, délka 3.0 m vč. lemových nákružků s převlečnou ocelovou přírubou na obou koncích - dodávka, montáž</t>
  </si>
  <si>
    <t>Recirkulační potrubí, výustní objekty VR1 a CAS</t>
  </si>
  <si>
    <r>
      <t>Kotevní blok vyústění - beton C25/30 XF3 o rozměrech 450 x 450 x 2040 mm - dodávka, uložení, ošetřování</t>
    </r>
    <r>
      <rPr>
        <i/>
        <sz val="10"/>
        <color rgb="FF0070C0"/>
        <rFont val="Arial CE"/>
        <charset val="238"/>
      </rPr>
      <t xml:space="preserve">   /součást CAS/</t>
    </r>
  </si>
  <si>
    <r>
      <t>Kotevní blok vyústění - beton C25/30 XF3 o rozměrech 700 x 1100 x 700 mm - dodávka, uložení, ošetřování</t>
    </r>
    <r>
      <rPr>
        <i/>
        <sz val="10"/>
        <color rgb="FF0070C0"/>
        <rFont val="Arial CE"/>
        <charset val="238"/>
      </rPr>
      <t xml:space="preserve">   /součást VR1/</t>
    </r>
  </si>
  <si>
    <r>
      <t>Bednění kotevního bloku vyústění - zřízení bednění, odstranění</t>
    </r>
    <r>
      <rPr>
        <i/>
        <sz val="10"/>
        <color rgb="FF0070C0"/>
        <rFont val="Arial CE"/>
        <charset val="238"/>
      </rPr>
      <t xml:space="preserve"> bednění  /součást VR1, CAS/
/VR1: (0.7m + 1.1m) x2 x 0.7m, CAS: /(0.45m + 0.45m) x2 x 2.04m/</t>
    </r>
  </si>
  <si>
    <r>
      <t xml:space="preserve">Obetonování potrubí nebo zdiva stok betonem C25/30 XF3 - dodávka, uložení
</t>
    </r>
    <r>
      <rPr>
        <i/>
        <sz val="10"/>
        <color rgb="FF0070C0"/>
        <rFont val="Arial CE"/>
        <charset val="238"/>
      </rPr>
      <t>/3x blok 0.5m x 0.5m x 0.4m/</t>
    </r>
  </si>
  <si>
    <t>Tvarovka PE100 D50 SDR17 PN10 - koleno 90° - dodávka, montáž</t>
  </si>
  <si>
    <t xml:space="preserve">T-kus PE100 D110/50 PN10 - dodávka, montáž </t>
  </si>
  <si>
    <t xml:space="preserve">Lemový nákružek PE100 D50 SDR17 PN10 , převlečná příruba ocelová (dn=40) vč. těsnění a nerez šroubů - dodávka, montáž </t>
  </si>
  <si>
    <t xml:space="preserve">Zpětná klapka kulová DN100 vč. těsnění a nerez šroubů - dodávka, montáž </t>
  </si>
  <si>
    <r>
      <t>Šoupátkový uzávěr DN100 (těžká antikorozní úprava - materiál - nerezový klín a vřeteno, tělo litina, těžká povrchová ochrana v kvalitě GSK - epoxidový nástřik), ovládací kolo, podepření - dodávka, montáž</t>
    </r>
    <r>
      <rPr>
        <i/>
        <sz val="10"/>
        <color rgb="FF0070C0"/>
        <rFont val="Arial CE"/>
        <charset val="238"/>
      </rPr>
      <t xml:space="preserve">   /součást VR1, CAS/</t>
    </r>
  </si>
  <si>
    <t xml:space="preserve">Lemový nákružek PE100 D110 SDR17 PN10, převlečná příruba ocelová (dn=100) vč. těsnění a nerez šroubů - dodávka, montáž </t>
  </si>
  <si>
    <r>
      <t xml:space="preserve">Dno šachty - prefabrikovaná jímka (ozn. J) vnitřní </t>
    </r>
    <r>
      <rPr>
        <sz val="10"/>
        <rFont val="Symbol"/>
        <family val="1"/>
      </rPr>
      <t xml:space="preserve">= </t>
    </r>
    <r>
      <rPr>
        <sz val="10"/>
        <rFont val="Arial CE"/>
      </rPr>
      <t>1650 mm, h= 2300 mm, tl. stěny 130 mm, 
vč. vyložení fólií  ve dně a s nopy (čepy) do betonu ve stěně - folii do stěn aplikovat ve výrobně, 
tl. 2.0 mm - dodávka, montáž</t>
    </r>
  </si>
  <si>
    <r>
      <t xml:space="preserve">Stěny šachty - nástavec (N1) vnitřní </t>
    </r>
    <r>
      <rPr>
        <sz val="10"/>
        <rFont val="Symbol"/>
        <family val="1"/>
      </rPr>
      <t></t>
    </r>
    <r>
      <rPr>
        <sz val="10"/>
        <rFont val="Arial CE"/>
      </rPr>
      <t>1650 mm, h= 800 mm, včetně vyložení fólií s nopy (čepy) do betonu 
tl. 2.0 mm  - folii do stěn aplikovat ve výrobně - dodávka, montáž</t>
    </r>
  </si>
  <si>
    <r>
      <t xml:space="preserve">Stěny šachty - nástavec (N2) vnitřní </t>
    </r>
    <r>
      <rPr>
        <sz val="10"/>
        <rFont val="Symbol"/>
        <family val="1"/>
      </rPr>
      <t></t>
    </r>
    <r>
      <rPr>
        <sz val="10"/>
        <rFont val="Arial CE"/>
      </rPr>
      <t>1650 mm, h= 500 mm, včetně vyložení fólií s nopy (čepy) do betonu 
tl. 2.0 mm - folii do stěn aplikovat ve výrobně - dodávka, montáž</t>
    </r>
  </si>
  <si>
    <t>Příprava území - doskrytí ornice v prostoru výstavby pro stavbu jako CELEK</t>
  </si>
  <si>
    <r>
      <t xml:space="preserve">Trvalý kontrolní systém pro indikaci porušenosti fólie dle T.Z, funkčnost po dobu 7 let - dodávka, montáž, vč. provedení základního měření po výstavbě
</t>
    </r>
    <r>
      <rPr>
        <i/>
        <sz val="10"/>
        <color rgb="FF0070C0"/>
        <rFont val="Arial CE"/>
        <charset val="238"/>
      </rPr>
      <t>/plocha 8837m</t>
    </r>
    <r>
      <rPr>
        <i/>
        <vertAlign val="superscript"/>
        <sz val="10"/>
        <color rgb="FF0070C0"/>
        <rFont val="Arial CE"/>
        <charset val="238"/>
      </rPr>
      <t xml:space="preserve">2 </t>
    </r>
    <r>
      <rPr>
        <i/>
        <sz val="10"/>
        <color rgb="FF0070C0"/>
        <rFont val="Arial CE"/>
        <charset val="238"/>
      </rPr>
      <t>x 1.01 + 612 m</t>
    </r>
    <r>
      <rPr>
        <i/>
        <vertAlign val="superscript"/>
        <sz val="10"/>
        <color rgb="FF0070C0"/>
        <rFont val="Arial CE"/>
        <charset val="238"/>
      </rPr>
      <t xml:space="preserve">2 </t>
    </r>
    <r>
      <rPr>
        <i/>
        <sz val="10"/>
        <color rgb="FF0070C0"/>
        <rFont val="Arial CE"/>
        <charset val="238"/>
      </rPr>
      <t>x 1.08 = 9586 m</t>
    </r>
    <r>
      <rPr>
        <i/>
        <vertAlign val="superscript"/>
        <sz val="10"/>
        <color rgb="FF0070C0"/>
        <rFont val="Arial CE"/>
        <charset val="238"/>
      </rPr>
      <t>2</t>
    </r>
    <r>
      <rPr>
        <i/>
        <sz val="10"/>
        <color rgb="FF0070C0"/>
        <rFont val="Arial CE"/>
        <charset val="238"/>
      </rPr>
      <t xml:space="preserve"> = 0,96 ha/</t>
    </r>
  </si>
  <si>
    <r>
      <t xml:space="preserve">Ochranná funkce - Fólie HDPE tl. 0.75 mm - </t>
    </r>
    <r>
      <rPr>
        <b/>
        <sz val="10"/>
        <rFont val="Arial CE"/>
        <charset val="238"/>
      </rPr>
      <t>dno tělesa (prostor za límci)</t>
    </r>
    <r>
      <rPr>
        <sz val="10"/>
        <rFont val="Arial CE"/>
        <charset val="238"/>
      </rPr>
      <t xml:space="preserve"> - dodávka, uložení, svařování, zkoušky dle T.Z.
</t>
    </r>
    <r>
      <rPr>
        <i/>
        <sz val="10"/>
        <color rgb="FF0070C0"/>
        <rFont val="Arial CE"/>
        <charset val="238"/>
      </rPr>
      <t>/plocha 335m</t>
    </r>
    <r>
      <rPr>
        <i/>
        <vertAlign val="superscript"/>
        <sz val="10"/>
        <color rgb="FF0070C0"/>
        <rFont val="Arial CE"/>
        <charset val="238"/>
      </rPr>
      <t>2</t>
    </r>
    <r>
      <rPr>
        <i/>
        <sz val="10"/>
        <color rgb="FF0070C0"/>
        <rFont val="Arial CE"/>
        <charset val="238"/>
      </rPr>
      <t xml:space="preserve"> x 1.01/</t>
    </r>
  </si>
  <si>
    <r>
      <t xml:space="preserve">Oddělovací límec - stabilizace pneumatikami - v dl. 131 m (S) + 67 m (V) - pneumatiky průměru 65 cm (9.23 ks á 1mb límce),
vyskládání řad pneu podél límce podle technického výkresu vč. naložení a dovozu ze vzd. do 500 m
</t>
    </r>
    <r>
      <rPr>
        <i/>
        <sz val="10"/>
        <color rgb="FF0070C0"/>
        <rFont val="Arial CE"/>
        <charset val="238"/>
      </rPr>
      <t>/počet pneumatik: 198m x 9.23 ks/bm = 1828 ks/</t>
    </r>
  </si>
  <si>
    <r>
      <t xml:space="preserve">Potrubí PE100 D355 SDR17 PN10 plné - úsek vedený napříč šachtou v délce 2.4 m (součást šachty), přivařit oboustranně ke stěnám šachty 
- dodávka, montáž trubek polyetylenových d 355 mm, tlaková zkouška potrubí d 355 mm
</t>
    </r>
    <r>
      <rPr>
        <i/>
        <sz val="10"/>
        <color rgb="FF0070C0"/>
        <rFont val="Arial CE"/>
        <charset val="238"/>
      </rPr>
      <t>/potrubí napříč šachtou/</t>
    </r>
  </si>
  <si>
    <t>VRN - VEDLEJŠÍ ROZPOČTOVÉ NÁKLADY - CELKEM</t>
  </si>
  <si>
    <t>Geodeticé práce v průběhu výstavby</t>
  </si>
  <si>
    <t>Geodetické práce - úvodní vytyčení stavby</t>
  </si>
  <si>
    <t>Geodetické práce - vytyčení hranic parcel pro provedení ohumusování v tl. 0,1m</t>
  </si>
  <si>
    <t>Geodetické práce - zaměření pláně před ukládáním minerálního těsnění</t>
  </si>
  <si>
    <t>Geodetické práce - zaměření 2. vrstvy minerálního těsnění (prokázání tl. min. těsnění)</t>
  </si>
  <si>
    <t>Geodetické práce - zaměření štěrku (prokázání tl. štěrku)</t>
  </si>
  <si>
    <t>Dokumentace skutečného provední stavby vč. kompletace dokladové části</t>
  </si>
  <si>
    <t>Zhotovitel stavby zajistí, před zahájením výstavby, revizi výskytu uvedených zvláště chráněných druhů a hnízd čmeláků odborně způsobilou osobou</t>
  </si>
  <si>
    <t>VRN - VEDLEJŠÍ ROZPOČTOVÉ NÁKLADY - Soupis vybraných nákladů</t>
  </si>
  <si>
    <t>Zhotovitel stavby si zajistí, na základě plné moci od objednatele, písemný souhlas ke stavbě a činnosti v ochranných pásmech nadzemního vedení VN ve smyslu §46 odst. 11 zákona č. 458/2000 Sb.</t>
  </si>
  <si>
    <t>Kontrolní, výrobní a průkazní zkoušky pro celý rozsah stavby dle kontrolního a zkušebního plánu předloženého zhotovitelem (vč. hutnícího pokusu)</t>
  </si>
  <si>
    <t>Zhotovitel stavby zajistí dokumentaci a fotodokumentace aplikace ornice do ZPF a to:
- před zahájením aplikace ornice do ZPF
- v průběhu aplikace ornice do ZPF
- po dokončení aplikace ornice do ZPF
- zhotovitel stavby dodá Protokol o činnostech souvisejících se skrývkou.</t>
  </si>
  <si>
    <t>Zrušení hydrovrtu HV4</t>
  </si>
  <si>
    <r>
      <t xml:space="preserve">Ruční výkop v hornině tř. těž. </t>
    </r>
    <r>
      <rPr>
        <sz val="10"/>
        <rFont val="Times New Roman"/>
        <family val="1"/>
        <charset val="238"/>
      </rPr>
      <t>I</t>
    </r>
    <r>
      <rPr>
        <sz val="10"/>
        <rFont val="Arial CE"/>
        <charset val="238"/>
      </rPr>
      <t xml:space="preserve"> (ČSN 73 6133) , hloubka do 1 m (hl. 0.25 m), odvoz kolečkem do 20 m
</t>
    </r>
    <r>
      <rPr>
        <i/>
        <sz val="10"/>
        <color rgb="FF0070C0"/>
        <rFont val="Arial CE"/>
        <charset val="238"/>
      </rPr>
      <t>/3.14 x 0.3m x 0.3m x 0.25m/</t>
    </r>
  </si>
  <si>
    <t>Doplnění bentonitové zálivky do hl. 1.0 m okolo zhlaví stávajícího vrtu</t>
  </si>
  <si>
    <t>Ocelová chránička (výpažnice) D219 x 6,3 mm délky 1,1 m s osazeným ocelovým uzamykatelným uzávěrem, součástí víčka uzávěru bude ocelová signalizační tyč délky min. 0,8 m, nátěr ocelových částí je navržen pro stupeň korozní – barva RAL 1016 - 1x základní nátěr, 2x vrchní nátěr, celkem v tl. 160 µm - dodávka osazení</t>
  </si>
  <si>
    <t xml:space="preserve">Obetonování zhlaví ocelové výpažnice z prostého betonu C20/25 XF1 - po obvodu v šířce min. 0,20 m a výšce 0,25 m - dodávka uložení, ošetřování </t>
  </si>
  <si>
    <t>Osazení velkorozměrné pneumatiky nebo betonové skruže v místě - použití existující materiál v místě stavby</t>
  </si>
  <si>
    <t>Vytažení ocelové chráničky zhlaví</t>
  </si>
  <si>
    <t>Zásyp jam, rýh, šachet se zhutněním - hutněný na 95 % PS z minerální zeminy vč. přesunu z mezideponie ze vzd. 500 m</t>
  </si>
  <si>
    <r>
      <t xml:space="preserve">Ruční výkop v hornině tř. těž. </t>
    </r>
    <r>
      <rPr>
        <sz val="10"/>
        <rFont val="Times New Roman"/>
        <family val="1"/>
        <charset val="238"/>
      </rPr>
      <t>I</t>
    </r>
    <r>
      <rPr>
        <sz val="10"/>
        <rFont val="Arial CE"/>
        <charset val="238"/>
      </rPr>
      <t xml:space="preserve"> (ČSN 73 6133), hloubka do 1 m (hl. 0.25 m), odvoz kolečkem do 20 m
</t>
    </r>
    <r>
      <rPr>
        <i/>
        <sz val="10"/>
        <color rgb="FF0070C0"/>
        <rFont val="Arial CE"/>
        <charset val="238"/>
      </rPr>
      <t>/3.14 x 0.38m x 0.38m x 0.35m/</t>
    </r>
  </si>
  <si>
    <t>Vnitřní plnostěnná zárubnice (výpažnice PVC D160) bude zkrácena o 0.25 m pod původní terén</t>
  </si>
  <si>
    <t>Ochrana nadzemní části vrtu HV6</t>
  </si>
  <si>
    <t>Doplnění bentonitové zálivky do hl. 1.0 m okolo zhlaví stávajícího vrtu, vložit ucpávku do vrtu</t>
  </si>
  <si>
    <t>Nylonová síť proti úletu v = 5,5 m, velikost oka do 50 x 50 mm, vč. 3 ks ocelových lanek průměru 5 mm po výšce s přichycením ke sloupkům - dodávka, montáž</t>
  </si>
  <si>
    <t>SO 102 - Obslužná komunikace - CELKEM</t>
  </si>
  <si>
    <t>Přesun hmot, trub. vedení plast. obsypaná kamenivem</t>
  </si>
  <si>
    <t>Chránička kabelová dělená DN 110 mm</t>
  </si>
  <si>
    <t>Příplatek za ztížené hloubení v blízkosti vedení</t>
  </si>
  <si>
    <t>Vpusť uliční z dílců DN 450, s kal.košem, s výtokem DN 200, mříž litina 500x500 D400, hl. 1,27 m
(VYROVNÁVACÍ PRSTENEC 60 mm, HORNÍ DÍLEC 300 mm, DÍLEC S ODTOKEM PVC DN 200 - 450mm, 
SPODNÍ DÍLEC S KALIŠTĚM 240mm)
- dodávka, montaž vč. veškerého příslušenství, vč. zaústění drenáže</t>
  </si>
  <si>
    <r>
      <t>m</t>
    </r>
    <r>
      <rPr>
        <vertAlign val="superscript"/>
        <sz val="11"/>
        <rFont val="Calibri"/>
        <family val="2"/>
        <charset val="238"/>
      </rPr>
      <t>3</t>
    </r>
  </si>
  <si>
    <r>
      <t xml:space="preserve">Beton základových desek prostý C 8/10  X0, tl. 100 mm - dodávka, uložení
(podkladní beton)
</t>
    </r>
    <r>
      <rPr>
        <i/>
        <sz val="10"/>
        <color indexed="30"/>
        <rFont val="Arial"/>
        <family val="2"/>
        <charset val="238"/>
      </rPr>
      <t>/0.6m</t>
    </r>
    <r>
      <rPr>
        <i/>
        <vertAlign val="superscript"/>
        <sz val="10"/>
        <color indexed="30"/>
        <rFont val="Arial"/>
        <family val="2"/>
        <charset val="238"/>
      </rPr>
      <t>2</t>
    </r>
    <r>
      <rPr>
        <i/>
        <sz val="10"/>
        <color indexed="30"/>
        <rFont val="Arial"/>
        <family val="2"/>
        <charset val="238"/>
      </rPr>
      <t xml:space="preserve"> x 3.14 x 0.1m/</t>
    </r>
  </si>
  <si>
    <t>Spojka drenážní DN 100 / 65</t>
  </si>
  <si>
    <t>Přechod drenážní do hrdla KG 110</t>
  </si>
  <si>
    <t>Montáž tvarovek jednoos. plast. gum.kroužek DN 100</t>
  </si>
  <si>
    <t>Koleno KG 200/45°</t>
  </si>
  <si>
    <t>Montáž tvarovek jednoos. plast. gum.kroužek DN 200</t>
  </si>
  <si>
    <t>Odbočka KG 200/110 87°</t>
  </si>
  <si>
    <t>Odbočka KG 200/200 45°</t>
  </si>
  <si>
    <t>Montáž tvarovek odboč. plast. gum. kroužek DN 200</t>
  </si>
  <si>
    <t>Spojka přechodová, vnější průměr 225-250 / 195-220 mm</t>
  </si>
  <si>
    <t>Montáž přesuvek z plastu, gumový kroužek, DN 200</t>
  </si>
  <si>
    <t>Montáž trub z plastu, gumový kroužek, DN 200 včetně dodávky trub hrdlových kruhové tuhosti SN8</t>
  </si>
  <si>
    <t>Odstranění betonových trub do DN 300 mm, ve výkopu</t>
  </si>
  <si>
    <t>Ukončení betonového potrubí DN 200 řezem</t>
  </si>
  <si>
    <r>
      <t xml:space="preserve">Hloubení rýh š.do 200 cm hor. tř. těž. I (ČSN 73 6133) do 50 m3, STROJNĚ
</t>
    </r>
    <r>
      <rPr>
        <i/>
        <sz val="10"/>
        <color rgb="FF0070C0"/>
        <rFont val="Arial CE"/>
        <charset val="238"/>
      </rPr>
      <t>/rozsah stanoven programem Autodesk Civil 3D/</t>
    </r>
  </si>
  <si>
    <t>Kladení dren. potrubí do rýhy, tvr. PVC, do 150 mm</t>
  </si>
  <si>
    <t>Trubka drenážní flexibilní d 65 mm (DN65 SN8, perforace 270°)</t>
  </si>
  <si>
    <t>kus</t>
  </si>
  <si>
    <t>Sonda pro vyhledání podzemních sítí</t>
  </si>
  <si>
    <t>Inženýrské sítě</t>
  </si>
  <si>
    <t>Přesun hmot, pozemní komunikace, kryt z kameniva</t>
  </si>
  <si>
    <t>Podklad ze štěrkodrti po zhutnění tloušťky 20 cm - MZK  (ČSN EN 13285, ČSN 73 6126-1)</t>
  </si>
  <si>
    <r>
      <t>Podklad ze štěrkodrti po zhutnění tloušťky 15 cm - štěrkodrť - ŠD</t>
    </r>
    <r>
      <rPr>
        <vertAlign val="subscript"/>
        <sz val="10"/>
        <rFont val="Arial CE"/>
        <charset val="238"/>
      </rPr>
      <t>B</t>
    </r>
    <r>
      <rPr>
        <sz val="10"/>
        <rFont val="Arial CE"/>
        <charset val="238"/>
      </rPr>
      <t xml:space="preserve">  (ČSN EN 13285, ČSN 73 6126-1)</t>
    </r>
  </si>
  <si>
    <t>Konstrukce vozovky – větev „d“</t>
  </si>
  <si>
    <t>Přesun hmot, pozemní komunikace, kryt živičný</t>
  </si>
  <si>
    <t>Vyplnění spár živičnou zálivkou</t>
  </si>
  <si>
    <r>
      <t>m</t>
    </r>
    <r>
      <rPr>
        <vertAlign val="superscript"/>
        <sz val="10"/>
        <rFont val="Arial CE"/>
        <charset val="238"/>
      </rPr>
      <t>2</t>
    </r>
  </si>
  <si>
    <t>Beton asfalt. ACO 11, š. nad 3 m, tl.4 cm   (ČSN EN 13108-1, ČSN 73 6121)</t>
  </si>
  <si>
    <t>Postřik živičný spojovací z emulze 0.2 kg/m2 (ČSN 73 6192)</t>
  </si>
  <si>
    <t>Podklad z obal kamen. ACP 16+, š. nad 3 m, tl. 5 cm   (ČSN EN 13108-1, ČSN 73 6121)</t>
  </si>
  <si>
    <r>
      <t>Podklad ze štěrkodrti po zhutnění tloušťky 15 cm - štěrkodrť - ŠD</t>
    </r>
    <r>
      <rPr>
        <vertAlign val="subscript"/>
        <sz val="10"/>
        <rFont val="Arial CE"/>
        <charset val="238"/>
      </rPr>
      <t>A</t>
    </r>
    <r>
      <rPr>
        <sz val="10"/>
        <rFont val="Arial CE"/>
        <charset val="238"/>
      </rPr>
      <t xml:space="preserve">  (ČSN EN 13285, ČSN 73 6126-1)</t>
    </r>
  </si>
  <si>
    <t>Konstrukce vozovky – větev „c“</t>
  </si>
  <si>
    <t>Osazení betonové prefa přídlažby do lože z C20/25  
včetně dodávky silniční přídlažby 50/25/10</t>
  </si>
  <si>
    <t>Osazení stojat. obrub. bet. s opěrou, lože z C 20/25 XF3  
včetně obrubníku 100/15/25 - dodávka, osazení</t>
  </si>
  <si>
    <t>Podklad z obal kamen. ACP 16+, š. nad 3 m, tl.7 cm   (ČSN EN 13108-1, ČSN 73 6121)</t>
  </si>
  <si>
    <r>
      <t>Podklad z kameniva zpev.cementem SC C</t>
    </r>
    <r>
      <rPr>
        <vertAlign val="subscript"/>
        <sz val="10"/>
        <rFont val="Arial CE"/>
        <charset val="238"/>
      </rPr>
      <t>8/10</t>
    </r>
    <r>
      <rPr>
        <sz val="10"/>
        <rFont val="Arial CE"/>
        <charset val="238"/>
      </rPr>
      <t xml:space="preserve"> tl.13 cm  (ČSN 73 6124-1)</t>
    </r>
  </si>
  <si>
    <r>
      <t>Podklad ze štěrkodrti po zhutnění tloušťky 21 cm - štěrkodrť - ŠD</t>
    </r>
    <r>
      <rPr>
        <vertAlign val="subscript"/>
        <sz val="10"/>
        <rFont val="Arial CE"/>
        <charset val="238"/>
      </rPr>
      <t>A</t>
    </r>
    <r>
      <rPr>
        <sz val="10"/>
        <rFont val="Arial CE"/>
        <charset val="238"/>
      </rPr>
      <t xml:space="preserve">  (ČSN EN 13285, ČSN 73 6126-1)
tloušťka vrstvy zohledňuje výškové uspořádání dle příčných řezů</t>
    </r>
  </si>
  <si>
    <t>Konstrukce rozšíření vozovky – větev „a“</t>
  </si>
  <si>
    <t>Podklad z obal kamen. ACP 16+, š. do 3 m, tl. 5 cm, plochy 101-200 m2   (ČSN EN 13108-1, ČSN 73 6121)</t>
  </si>
  <si>
    <t>Postřik živičný spojovací z emulze 0.8 kg/m2 (ČSN 73 6192)</t>
  </si>
  <si>
    <t>Odstranění nánosu z povrchu živičného nebo beton.</t>
  </si>
  <si>
    <t>Výšková úprava vozovky a napojovací klín – větev „a“</t>
  </si>
  <si>
    <t>Vytrhání betonového žlabu s vybouráním lože</t>
  </si>
  <si>
    <r>
      <t xml:space="preserve">Vodorovné přemístění výkopku z hor. tř. těž. </t>
    </r>
    <r>
      <rPr>
        <sz val="10"/>
        <rFont val="Times New Roman"/>
        <family val="1"/>
        <charset val="238"/>
      </rPr>
      <t>I</t>
    </r>
    <r>
      <rPr>
        <sz val="10"/>
        <rFont val="Arial CE"/>
        <charset val="238"/>
      </rPr>
      <t xml:space="preserve"> (ČSN 73 6133) do 100 m
</t>
    </r>
    <r>
      <rPr>
        <i/>
        <sz val="10"/>
        <color rgb="FF0070C0"/>
        <rFont val="Arial CE"/>
        <charset val="238"/>
      </rPr>
      <t>/rozsah stanoven programem Autodesk Civil 3D - vztaženo k předchozí položce/</t>
    </r>
  </si>
  <si>
    <r>
      <t xml:space="preserve">Odkopávky nezapažené v hor. tř. těž. </t>
    </r>
    <r>
      <rPr>
        <sz val="10"/>
        <rFont val="Times New Roman"/>
        <family val="1"/>
        <charset val="238"/>
      </rPr>
      <t>I</t>
    </r>
    <r>
      <rPr>
        <sz val="10"/>
        <rFont val="Arial CE"/>
        <charset val="238"/>
      </rPr>
      <t xml:space="preserve"> (ČSN 73 6133) do 10000 m3 (odkopávky a prokopávky nezapažené s přehozením výkopku 
na vzdálenost do 3 m nebo s naložením na dopravní prostředek - výkopy do úrovně pláně)
</t>
    </r>
    <r>
      <rPr>
        <i/>
        <sz val="10"/>
        <color rgb="FF0070C0"/>
        <rFont val="Arial CE"/>
        <charset val="238"/>
      </rPr>
      <t>/rozsah stanoven programem Autodesk Civil 3D: /</t>
    </r>
  </si>
  <si>
    <t>Zemní a bourací práce pro SO 102</t>
  </si>
  <si>
    <r>
      <t xml:space="preserve">Zemina nenamrzavá vhodná do aktivní zóny zemního tělesa komunikace  -
- </t>
    </r>
    <r>
      <rPr>
        <b/>
        <sz val="10"/>
        <rFont val="Arial CE"/>
        <charset val="238"/>
      </rPr>
      <t>nakládání výkopku</t>
    </r>
    <r>
      <rPr>
        <sz val="10"/>
        <rFont val="Arial CE"/>
        <charset val="238"/>
      </rPr>
      <t xml:space="preserve"> z hor. tř. těž. </t>
    </r>
    <r>
      <rPr>
        <sz val="10"/>
        <rFont val="Times New Roman"/>
        <family val="1"/>
        <charset val="238"/>
      </rPr>
      <t>I</t>
    </r>
    <r>
      <rPr>
        <sz val="10"/>
        <rFont val="Arial CE"/>
        <charset val="238"/>
      </rPr>
      <t xml:space="preserve"> (ČSN 73 6133) v množství nad 100 m3
</t>
    </r>
    <r>
      <rPr>
        <i/>
        <sz val="10"/>
        <color rgb="FF0070C0"/>
        <rFont val="Arial CE"/>
        <charset val="238"/>
      </rPr>
      <t>/množství odpovídá předchozí položce/</t>
    </r>
  </si>
  <si>
    <t>SO 102 - Obslužná komunikace</t>
  </si>
  <si>
    <t>SO 10</t>
  </si>
  <si>
    <t>Přesun hmot, trubní vedení betonové, otevř. Výkop</t>
  </si>
  <si>
    <t>Trubka drenážní flexibilní d 150 mm, SN12, perforace 270°</t>
  </si>
  <si>
    <t>Prstenec krytu šachty AR-V 625/80 62,5x8x12 cm</t>
  </si>
  <si>
    <t>Skruž přechodová TBR-Q 625/600/90/SPK (SLK)</t>
  </si>
  <si>
    <t>Skruž se stupadly TBS-Q 1000/250/90 SP (SP)</t>
  </si>
  <si>
    <t>Vrtání jádrové do ŽB do D 300 mm</t>
  </si>
  <si>
    <t>Skruž se stupadly TBS-Q 1000/1000/90 SP (SP)</t>
  </si>
  <si>
    <t>Osazení betonových dílců šachet</t>
  </si>
  <si>
    <r>
      <t>m</t>
    </r>
    <r>
      <rPr>
        <vertAlign val="superscript"/>
        <sz val="10"/>
        <rFont val="Arial CE"/>
        <charset val="238"/>
      </rPr>
      <t>3</t>
    </r>
    <r>
      <rPr>
        <sz val="11"/>
        <color theme="1"/>
        <rFont val="Calibri"/>
        <family val="2"/>
        <charset val="238"/>
        <scheme val="minor"/>
      </rPr>
      <t/>
    </r>
  </si>
  <si>
    <t>Konstrukce šachty ŠOZS</t>
  </si>
  <si>
    <t>Inspekce drenážního potrubí DN 200 TV kamerou vč. DVD záznamu a
revizní zprávy dle ATV nebo ČSN EN 13508. V ceně je započítána práce
techniků při zavádění kamery do kanalizace, cena za provádění vlastní
revize kanalizace, vč. videozáznamu na DVD nosič.</t>
  </si>
  <si>
    <t>Čištění kanalizace tlakovým vozem – příprava kanalizace na revizi;
opakované čištění – vyplavování sedimentů 25-75 % do DN 200</t>
  </si>
  <si>
    <t>Průzkumné a sanační práce na stávajících potrubích</t>
  </si>
  <si>
    <t>Podklad z asfalt. recyklátu po zhutnění tl.10 cm</t>
  </si>
  <si>
    <t>Drenážní rohož dle specifikace technické zprávy</t>
  </si>
  <si>
    <t>Izolace proti zem.vlhkosti,ochran.textilie,svislá  
materiál ve specifikaci</t>
  </si>
  <si>
    <t>Svislé přemístění suti do 8,0 m
- vodorovný přesun je započten v přesunu výkopku</t>
  </si>
  <si>
    <t>Bourání konstrukcí z betonu prostého ve vykopávk.</t>
  </si>
  <si>
    <t>Odstranění betonových trub do DN 500 mm, ve výkopu</t>
  </si>
  <si>
    <t>Demontáž bet. krycí desky dvoudílné</t>
  </si>
  <si>
    <t>Demontáž bet. skruží do DN 1000 mm,ve výkopu</t>
  </si>
  <si>
    <t>Uložení sypaniny na skl.-sypanina na výšku přes 2m</t>
  </si>
  <si>
    <t>Zemní práce</t>
  </si>
  <si>
    <r>
      <t>Dvojdílný poklop ze slzičkového plechu průměru 1.4m, tl.3.0mm (zámečnický výrobek Z6), zespod vyztužen profily L50x5 mm, 
žárově pozinkováno, zápustná madla, dorazy - dodávka, montáž</t>
    </r>
    <r>
      <rPr>
        <i/>
        <sz val="10"/>
        <color rgb="FF0070C0"/>
        <rFont val="Arial CE"/>
        <charset val="238"/>
      </rPr>
      <t/>
    </r>
  </si>
  <si>
    <t>Montáž přírub. armatur, 2 příruby, PN 10, DN 225</t>
  </si>
  <si>
    <t>Nákružek lemový, převlečná příruba, spojovací materiál PE 100 d 225 mm</t>
  </si>
  <si>
    <t>Potrubí PE100 D225 SDR17 PN10 plné - úsek vedený napříč šachtou v délce 2 m (součást šachty), přivařit oboustranně ke stěnám šachty - dodávka, montáž trubek polyetylenových d 225 mm, tlaková zkouška potrubí d 225 mm</t>
  </si>
  <si>
    <r>
      <t xml:space="preserve">Plastová šachta ŠR2 - PE100 šachta vnitřní </t>
    </r>
    <r>
      <rPr>
        <sz val="10"/>
        <rFont val="Symbol"/>
        <family val="1"/>
      </rPr>
      <t>=</t>
    </r>
    <r>
      <rPr>
        <sz val="10"/>
        <rFont val="Arial CE"/>
      </rPr>
      <t>1200mm, h=3150mm, kruhová tuhost SN4, 
deska ve dně šachty PE100, tl. 25 mm s přesahem 100 mm přes obvod šachty svařena oboustranně se stěnou, 
 - dodávka, montáž</t>
    </r>
  </si>
  <si>
    <t>Regulační šachta ŠR3 na propojení J2 a J1</t>
  </si>
  <si>
    <r>
      <t xml:space="preserve">Zásyp jam, rýh, šachet se zhutněním - hutněný na 100 % PS
</t>
    </r>
    <r>
      <rPr>
        <i/>
        <sz val="10"/>
        <color rgb="FF0070C0"/>
        <rFont val="Arial CE"/>
        <charset val="238"/>
      </rPr>
      <t>/rozsah stanoven programem Autodesk Civil 3D/</t>
    </r>
  </si>
  <si>
    <t>Opracování prostupů trub termoplast.D do 500 mm</t>
  </si>
  <si>
    <t>Těsnění z prstenců z ušlechtilé nerezové oceli a těsnicím kotoučem z odolné pryže EPDM - DN 225</t>
  </si>
  <si>
    <t>Výstelka otvoru DN 300 cementem vázanou těsnící maltou</t>
  </si>
  <si>
    <t>Prostupová manžeta</t>
  </si>
  <si>
    <t>Trubka tlaková PE HD (PE100) d 225 x 13,4 mm PN 10</t>
  </si>
  <si>
    <t>Montáž trubek polyetylenových ve výkopu d 225 mm</t>
  </si>
  <si>
    <r>
      <t xml:space="preserve">Hloubení rýh š.do 200 cm hor.4 do 50 m3, STROJNĚ
</t>
    </r>
    <r>
      <rPr>
        <i/>
        <sz val="10"/>
        <color rgb="FF0070C0"/>
        <rFont val="Arial CE"/>
        <charset val="238"/>
      </rPr>
      <t>/rozsah stanoven programem Autodesk Civil 3D/</t>
    </r>
  </si>
  <si>
    <t>Propojení J2 a J1</t>
  </si>
  <si>
    <t>Přesun hmot pro zámečnické konstr., výšky do 6 m</t>
  </si>
  <si>
    <t>Výroba a montáž kov. atypických konstr. do 100 kg - položka Z3</t>
  </si>
  <si>
    <t>Výroba a montáž kov. atypických konstr. do 10 kg - položka Z2</t>
  </si>
  <si>
    <t>Zábradlí ocelové trubkové - položka Z1</t>
  </si>
  <si>
    <t>Montáž zábradlí rovného z trubek do zdiva do 20 kg</t>
  </si>
  <si>
    <t>Zámečnické konstrukce</t>
  </si>
  <si>
    <t>Přesun hmot pro vnitřní vodovod, výšky do 6 m</t>
  </si>
  <si>
    <t>Tvarovka T-kus 90° PE 100 d 355/160 mm</t>
  </si>
  <si>
    <t>Montáž trubních dílů PE, PP, 355 x 20,1</t>
  </si>
  <si>
    <t>Trubka tlaková PE HD (PE100) d 355 x 20,1 mm PN 10</t>
  </si>
  <si>
    <t>Montáž trub z plastických hmot PE, PP, 355 x 20,1</t>
  </si>
  <si>
    <t>Trubka tlaková PE HD (PE100) d 160 x 9,5 mm PN 10</t>
  </si>
  <si>
    <t>Montáž trub z plastických hmot PE, PP, 160 x 9,1</t>
  </si>
  <si>
    <t>Tvarovka koleno 90° PE 100 d 110 mm</t>
  </si>
  <si>
    <t>Tvarovka redukce PE 100 d 110/63 mm</t>
  </si>
  <si>
    <t>Montáž trubních dílů PE, PP, D 110 x 6,2</t>
  </si>
  <si>
    <r>
      <t xml:space="preserve">Trubka tlaková PE HD (PE100) d 110 x 6,6 mm PN 10
</t>
    </r>
    <r>
      <rPr>
        <i/>
        <sz val="10"/>
        <color rgb="FF0070C0"/>
        <rFont val="Arial CE"/>
        <charset val="238"/>
      </rPr>
      <t>/3+1/</t>
    </r>
  </si>
  <si>
    <r>
      <t xml:space="preserve">Montáž trub z plastických hmot PE, PP, 110 x 6,2
</t>
    </r>
    <r>
      <rPr>
        <i/>
        <sz val="10"/>
        <color rgb="FF0070C0"/>
        <rFont val="Arial CE"/>
        <charset val="238"/>
      </rPr>
      <t>/3+1/</t>
    </r>
  </si>
  <si>
    <t>Montáž přírubových spojů do PN 16, DN 50</t>
  </si>
  <si>
    <t>Nákružek lemový, převlečná příruba, spojovací materiál PE 100 d 63 mm</t>
  </si>
  <si>
    <t>Montáž trubních dílů PE, PP, D 63</t>
  </si>
  <si>
    <t>Trubní vedení</t>
  </si>
  <si>
    <t>Přesun hmot pro izolace proti vodě, výšky do 6 m</t>
  </si>
  <si>
    <t>Opracování prostupů drenážní rohoží dle specifikace technické zprávy</t>
  </si>
  <si>
    <t>Přelepení bitumenovou páskou</t>
  </si>
  <si>
    <t>Izolace proti zem.vlhkosti, kotvení páskem š.50 mm</t>
  </si>
  <si>
    <t>Opracování prostupů,pásy,příruba,tmel,D do 500 mm</t>
  </si>
  <si>
    <t>Opracování prostupů,pásy,příruba,tmel,D do 200 mm</t>
  </si>
  <si>
    <t>Zesílení povlak.krytiny pásy přítav. NAIP š.500 mm</t>
  </si>
  <si>
    <t>Fabion z cementové malty pod izolaci</t>
  </si>
  <si>
    <t>Podtmelení bentonitové rohože v pruhu 0,15 m</t>
  </si>
  <si>
    <r>
      <t xml:space="preserve">Modifikovaný asfaltový pás tl. 4,0 mm dle specifikace technické zprávy (bez ztratného)
</t>
    </r>
    <r>
      <rPr>
        <i/>
        <sz val="10"/>
        <color rgb="FF0070C0"/>
        <rFont val="Arial CE"/>
        <charset val="238"/>
      </rPr>
      <t>/159+29/</t>
    </r>
  </si>
  <si>
    <t>Izolace, tlaková voda, vodorovná pásy AIP se svařenými spoji</t>
  </si>
  <si>
    <t>Izolace proti spodní vodě</t>
  </si>
  <si>
    <t>Opracování prostupů přírub termoplast.D do 500 mm</t>
  </si>
  <si>
    <t>Opracování prostupů trub termoplast.D do 200 mm</t>
  </si>
  <si>
    <t>Vnitřní izolace</t>
  </si>
  <si>
    <t>Přesun hmot, nádrže betonové monolit. výšky 25 m</t>
  </si>
  <si>
    <t>Přesun hmot HSV</t>
  </si>
  <si>
    <t>Těsnění prac.spár bentonit.páskou 20x25 mm,mřížka</t>
  </si>
  <si>
    <r>
      <t xml:space="preserve">Výztuž kompletních konstr. ocel BSt 500 S
</t>
    </r>
    <r>
      <rPr>
        <i/>
        <sz val="10"/>
        <color rgb="FF0070C0"/>
        <rFont val="Arial CE"/>
        <charset val="238"/>
      </rPr>
      <t>/Výpis výztuže pol.: 6,7,8,9,10,11,12,13,15,16/</t>
    </r>
  </si>
  <si>
    <t>Bednění otvoru stěn plochy do 0,5 m2</t>
  </si>
  <si>
    <t>Stěny</t>
  </si>
  <si>
    <r>
      <t xml:space="preserve">Výztuž kompletních konstr. ocel BSt 500 S
</t>
    </r>
    <r>
      <rPr>
        <i/>
        <sz val="10"/>
        <color rgb="FF0070C0"/>
        <rFont val="Arial CE"/>
        <charset val="238"/>
      </rPr>
      <t>/Výpis výztuže pol.: 1,2,3,4,5,14/</t>
    </r>
  </si>
  <si>
    <t>Základové konstrukce</t>
  </si>
  <si>
    <t>Poklop litinový 315 D400 do teleskopu</t>
  </si>
  <si>
    <t>Poklop plastový 315 pochůzný do korugované roury</t>
  </si>
  <si>
    <t>Teleskopická roura - 0,75 m</t>
  </si>
  <si>
    <t>Spojka šachtové roury 315</t>
  </si>
  <si>
    <t>Šachtová roura korugovaná 315 mm - 2 m</t>
  </si>
  <si>
    <t>Šachtová roura korugovaná 315 mm - 3 m</t>
  </si>
  <si>
    <t>Zátka D 315</t>
  </si>
  <si>
    <t>Osazení plastové šachty revizní prům.315 mm</t>
  </si>
  <si>
    <t>hod</t>
  </si>
  <si>
    <t>Čerpání vody na výšku do 10 m, přítok do 500 l/min</t>
  </si>
  <si>
    <t>Skruž studňová TBS-Q 100/100/9</t>
  </si>
  <si>
    <t>Příplatek za další 1 m hloubky nad 4 m při DN 1000</t>
  </si>
  <si>
    <t>Osazení pláště studny z bet. skruží celých DN 1000</t>
  </si>
  <si>
    <t>Trubka drenážní flexibilní d 80 mm (DN80 SN8, perforace 270°)</t>
  </si>
  <si>
    <t>Odvodnění základové spáry</t>
  </si>
  <si>
    <r>
      <t xml:space="preserve">Zásyp jam, rýh, šachet se zhutněním - hutněný na 95 % PS
</t>
    </r>
    <r>
      <rPr>
        <i/>
        <sz val="10"/>
        <color rgb="FF0070C0"/>
        <rFont val="Arial CE"/>
        <charset val="238"/>
      </rPr>
      <t>/záchytný příkop/</t>
    </r>
  </si>
  <si>
    <t>Odstranění plastových trub do DN 300 mm, ve výkopu</t>
  </si>
  <si>
    <r>
      <t>m</t>
    </r>
    <r>
      <rPr>
        <vertAlign val="superscript"/>
        <sz val="10"/>
        <rFont val="Arial CE"/>
        <charset val="238"/>
      </rPr>
      <t>2</t>
    </r>
    <r>
      <rPr>
        <sz val="11"/>
        <color theme="1"/>
        <rFont val="Calibri"/>
        <family val="2"/>
        <charset val="238"/>
        <scheme val="minor"/>
      </rPr>
      <t/>
    </r>
  </si>
  <si>
    <t>Úprava pláně v zářezech v hor. tř. těž. I, se zhutněním</t>
  </si>
  <si>
    <t>SO 110  Osvětlení a rozvody nn</t>
  </si>
  <si>
    <r>
      <t xml:space="preserve">Přesun hmot pro izolace proti vodě, výšky do 6 m - plastařské práce (folie, geotextilie, pneumatiky)
</t>
    </r>
    <r>
      <rPr>
        <i/>
        <sz val="10"/>
        <color rgb="FF0070C0"/>
        <rFont val="Arial CE"/>
        <charset val="238"/>
      </rPr>
      <t>/10 155m</t>
    </r>
    <r>
      <rPr>
        <i/>
        <vertAlign val="superscript"/>
        <sz val="10"/>
        <color rgb="FF0070C0"/>
        <rFont val="Arial CE"/>
        <charset val="238"/>
      </rPr>
      <t>2</t>
    </r>
    <r>
      <rPr>
        <i/>
        <sz val="10"/>
        <color rgb="FF0070C0"/>
        <rFont val="Arial CE"/>
        <charset val="238"/>
      </rPr>
      <t xml:space="preserve"> x 0,5kg/m</t>
    </r>
    <r>
      <rPr>
        <i/>
        <vertAlign val="superscript"/>
        <sz val="10"/>
        <color rgb="FF0070C0"/>
        <rFont val="Arial CE"/>
        <charset val="238"/>
      </rPr>
      <t>2</t>
    </r>
    <r>
      <rPr>
        <i/>
        <sz val="10"/>
        <color rgb="FF0070C0"/>
        <rFont val="Arial CE"/>
        <charset val="238"/>
      </rPr>
      <t xml:space="preserve"> + 9401m</t>
    </r>
    <r>
      <rPr>
        <i/>
        <vertAlign val="superscript"/>
        <sz val="10"/>
        <color rgb="FF0070C0"/>
        <rFont val="Arial CE"/>
        <charset val="238"/>
      </rPr>
      <t>2</t>
    </r>
    <r>
      <rPr>
        <i/>
        <sz val="10"/>
        <color rgb="FF0070C0"/>
        <rFont val="Arial CE"/>
        <charset val="238"/>
      </rPr>
      <t xml:space="preserve"> x 0,8kg/m</t>
    </r>
    <r>
      <rPr>
        <i/>
        <vertAlign val="superscript"/>
        <sz val="10"/>
        <color rgb="FF0070C0"/>
        <rFont val="Arial CE"/>
        <charset val="238"/>
      </rPr>
      <t>2</t>
    </r>
    <r>
      <rPr>
        <i/>
        <sz val="10"/>
        <color rgb="FF0070C0"/>
        <rFont val="Arial CE"/>
        <charset val="238"/>
      </rPr>
      <t xml:space="preserve"> + 3276ks x 7kg/</t>
    </r>
  </si>
  <si>
    <r>
      <t xml:space="preserve">Přesun hmot, trubní vedení plastová, otevř. výkop
</t>
    </r>
    <r>
      <rPr>
        <i/>
        <sz val="10"/>
        <color rgb="FF0070C0"/>
        <rFont val="Arial CE"/>
        <charset val="238"/>
      </rPr>
      <t>/0.14t/mb x (24.3m + 266m + 3m)/</t>
    </r>
  </si>
  <si>
    <r>
      <t xml:space="preserve">Přesun hmot, trub. vedení plast. obsypaná kamenivem
</t>
    </r>
    <r>
      <rPr>
        <i/>
        <sz val="10"/>
        <color rgb="FF0070C0"/>
        <rFont val="Arial CE"/>
        <charset val="238"/>
      </rPr>
      <t>/1.49t/mb x (48.9m + 4.8m)/</t>
    </r>
  </si>
  <si>
    <r>
      <t xml:space="preserve">Přesun hmot, trubní vedení betonové, otevř. výkop
</t>
    </r>
    <r>
      <rPr>
        <i/>
        <sz val="10"/>
        <color rgb="FF0070C0"/>
        <rFont val="Arial CE"/>
        <charset val="238"/>
      </rPr>
      <t>/2ks šachet á 9tun/</t>
    </r>
  </si>
  <si>
    <t xml:space="preserve">Přesun hmot, trub. vedení plast. obsypaná kamenivem </t>
  </si>
  <si>
    <r>
      <t xml:space="preserve">Odvoz a likvidace vybourané suti - beton
</t>
    </r>
    <r>
      <rPr>
        <i/>
        <sz val="10"/>
        <color rgb="FF0070C0"/>
        <rFont val="Arial CE"/>
        <charset val="238"/>
      </rPr>
      <t>/0,138 t/m/</t>
    </r>
  </si>
  <si>
    <r>
      <t xml:space="preserve">Fréz.živič.krytu pl.do 500 m2 ,tl.4cm
</t>
    </r>
    <r>
      <rPr>
        <i/>
        <sz val="10"/>
        <color rgb="FF0070C0"/>
        <rFont val="Arial CE"/>
        <charset val="238"/>
      </rPr>
      <t>/186m</t>
    </r>
    <r>
      <rPr>
        <i/>
        <vertAlign val="superscript"/>
        <sz val="10"/>
        <color rgb="FF0070C0"/>
        <rFont val="Arial CE"/>
        <charset val="238"/>
      </rPr>
      <t>2</t>
    </r>
    <r>
      <rPr>
        <i/>
        <sz val="10"/>
        <color rgb="FF0070C0"/>
        <rFont val="Arial CE"/>
        <charset val="238"/>
      </rPr>
      <t xml:space="preserve"> + 37m</t>
    </r>
    <r>
      <rPr>
        <i/>
        <vertAlign val="superscript"/>
        <sz val="10"/>
        <color rgb="FF0070C0"/>
        <rFont val="Arial CE"/>
        <charset val="238"/>
      </rPr>
      <t>2</t>
    </r>
    <r>
      <rPr>
        <i/>
        <sz val="10"/>
        <color rgb="FF0070C0"/>
        <rFont val="Arial CE"/>
        <charset val="238"/>
      </rPr>
      <t>/</t>
    </r>
  </si>
  <si>
    <r>
      <t xml:space="preserve">Vodorovná doprava suti po suchu do 1 km
</t>
    </r>
    <r>
      <rPr>
        <i/>
        <sz val="10"/>
        <color rgb="FF0070C0"/>
        <rFont val="Arial CE"/>
        <charset val="238"/>
      </rPr>
      <t>/223 m</t>
    </r>
    <r>
      <rPr>
        <i/>
        <vertAlign val="superscript"/>
        <sz val="10"/>
        <color rgb="FF0070C0"/>
        <rFont val="Arial CE"/>
        <charset val="238"/>
      </rPr>
      <t>2</t>
    </r>
    <r>
      <rPr>
        <i/>
        <sz val="10"/>
        <color rgb="FF0070C0"/>
        <rFont val="Arial CE"/>
        <charset val="238"/>
      </rPr>
      <t xml:space="preserve"> x 0,04 x 2,2 t/m</t>
    </r>
    <r>
      <rPr>
        <i/>
        <vertAlign val="superscript"/>
        <sz val="10"/>
        <color rgb="FF0070C0"/>
        <rFont val="Arial CE"/>
        <charset val="238"/>
      </rPr>
      <t>2</t>
    </r>
    <r>
      <rPr>
        <i/>
        <sz val="10"/>
        <color rgb="FF0070C0"/>
        <rFont val="Arial CE"/>
        <charset val="238"/>
      </rPr>
      <t>/</t>
    </r>
  </si>
  <si>
    <r>
      <t xml:space="preserve">Uložení sypaniny na skl.-sypanina na výšku přes 2m
</t>
    </r>
    <r>
      <rPr>
        <i/>
        <sz val="10"/>
        <color rgb="FF0070C0"/>
        <rFont val="Arial CE"/>
        <charset val="238"/>
      </rPr>
      <t>/223 m</t>
    </r>
    <r>
      <rPr>
        <i/>
        <vertAlign val="superscript"/>
        <sz val="10"/>
        <color rgb="FF0070C0"/>
        <rFont val="Arial CE"/>
        <charset val="238"/>
      </rPr>
      <t>2</t>
    </r>
    <r>
      <rPr>
        <i/>
        <sz val="10"/>
        <color rgb="FF0070C0"/>
        <rFont val="Arial CE"/>
        <charset val="238"/>
      </rPr>
      <t xml:space="preserve"> x 0,04/</t>
    </r>
  </si>
  <si>
    <r>
      <t xml:space="preserve">Vyrovnání povrchu krytů kamen. obaleným asfaltem
</t>
    </r>
    <r>
      <rPr>
        <i/>
        <sz val="10"/>
        <color rgb="FF0070C0"/>
        <rFont val="Arial CE"/>
        <charset val="238"/>
      </rPr>
      <t>/12m</t>
    </r>
    <r>
      <rPr>
        <i/>
        <vertAlign val="superscript"/>
        <sz val="10"/>
        <color rgb="FF0070C0"/>
        <rFont val="Arial CE"/>
        <charset val="238"/>
      </rPr>
      <t>2</t>
    </r>
    <r>
      <rPr>
        <i/>
        <sz val="10"/>
        <color rgb="FF0070C0"/>
        <rFont val="Arial CE"/>
        <charset val="238"/>
      </rPr>
      <t xml:space="preserve"> x 0,09/3 x 2,2t/m</t>
    </r>
    <r>
      <rPr>
        <i/>
        <vertAlign val="superscript"/>
        <sz val="10"/>
        <color rgb="FF0070C0"/>
        <rFont val="Arial CE"/>
        <charset val="238"/>
      </rPr>
      <t>2</t>
    </r>
    <r>
      <rPr>
        <i/>
        <sz val="10"/>
        <color rgb="FF0070C0"/>
        <rFont val="Arial CE"/>
        <charset val="238"/>
      </rPr>
      <t>/</t>
    </r>
  </si>
  <si>
    <r>
      <t xml:space="preserve">Zarovnání styčné plochy živičné tl. do 5 cm
</t>
    </r>
    <r>
      <rPr>
        <i/>
        <sz val="10"/>
        <color rgb="FF0070C0"/>
        <rFont val="Arial CE"/>
        <charset val="238"/>
      </rPr>
      <t>/8m + 4,5m + 7,5m/</t>
    </r>
  </si>
  <si>
    <r>
      <t xml:space="preserve">Odkopávky nezapažené v hor. tř. těž. </t>
    </r>
    <r>
      <rPr>
        <sz val="10"/>
        <rFont val="Times New Roman"/>
        <family val="1"/>
        <charset val="238"/>
      </rPr>
      <t>I</t>
    </r>
    <r>
      <rPr>
        <sz val="10"/>
        <rFont val="Arial CE"/>
        <charset val="238"/>
      </rPr>
      <t xml:space="preserve"> (ČSN 73 6133) do 100 m3 (odkopávky a prokopávky nezapažené s přehozením výkopku 
na vzdálenost do 3 m nebo s naložením na dopravní prostředek - výkopy pro ozuby)
</t>
    </r>
    <r>
      <rPr>
        <i/>
        <sz val="10"/>
        <color rgb="FF0070C0"/>
        <rFont val="Arial CE"/>
        <charset val="238"/>
      </rPr>
      <t>/1,24m</t>
    </r>
    <r>
      <rPr>
        <i/>
        <vertAlign val="superscript"/>
        <sz val="10"/>
        <color rgb="FF0070C0"/>
        <rFont val="Arial CE"/>
        <charset val="238"/>
      </rPr>
      <t>2</t>
    </r>
    <r>
      <rPr>
        <i/>
        <sz val="10"/>
        <color rgb="FF0070C0"/>
        <rFont val="Arial CE"/>
        <charset val="238"/>
      </rPr>
      <t xml:space="preserve"> x 35m/</t>
    </r>
  </si>
  <si>
    <r>
      <t xml:space="preserve">Svahování násypů  (svah ve sklonu 1:2.5)  /veškeré oblasti okolo komunikace, příkopy, svahy u jímek, mimo SO 101/
</t>
    </r>
    <r>
      <rPr>
        <i/>
        <sz val="10"/>
        <color rgb="FF0070C0"/>
        <rFont val="Arial CE"/>
        <charset val="238"/>
      </rPr>
      <t>/934m</t>
    </r>
    <r>
      <rPr>
        <i/>
        <vertAlign val="superscript"/>
        <sz val="10"/>
        <color rgb="FF0070C0"/>
        <rFont val="Arial CE"/>
        <charset val="238"/>
      </rPr>
      <t>2</t>
    </r>
    <r>
      <rPr>
        <i/>
        <sz val="10"/>
        <color rgb="FF0070C0"/>
        <rFont val="Arial CE"/>
        <charset val="238"/>
      </rPr>
      <t xml:space="preserve"> x 1.08/</t>
    </r>
  </si>
  <si>
    <r>
      <t xml:space="preserve">Svahování v zářezech v hor. tř. těž. </t>
    </r>
    <r>
      <rPr>
        <sz val="10"/>
        <rFont val="Times New Roman"/>
        <family val="1"/>
        <charset val="238"/>
      </rPr>
      <t>I</t>
    </r>
    <r>
      <rPr>
        <sz val="10"/>
        <rFont val="Arial CE"/>
        <charset val="238"/>
      </rPr>
      <t xml:space="preserve"> (ČSN 73 6133)  (sklony 1:2.5 - 1:1.5)
 /veškeré oblasti okolo komunikace, příkopy, svahy u jímek, mimo SO 101/
</t>
    </r>
    <r>
      <rPr>
        <i/>
        <sz val="10"/>
        <color rgb="FF0070C0"/>
        <rFont val="Arial CE"/>
        <charset val="238"/>
      </rPr>
      <t>/252m</t>
    </r>
    <r>
      <rPr>
        <i/>
        <vertAlign val="superscript"/>
        <sz val="10"/>
        <color rgb="FF0070C0"/>
        <rFont val="Arial CE"/>
        <charset val="238"/>
      </rPr>
      <t>2</t>
    </r>
    <r>
      <rPr>
        <i/>
        <sz val="10"/>
        <color rgb="FF0070C0"/>
        <rFont val="Arial CE"/>
        <charset val="238"/>
      </rPr>
      <t xml:space="preserve"> x 1.08/</t>
    </r>
  </si>
  <si>
    <r>
      <t xml:space="preserve">Svahování násypů  (svah ve sklonu 1:2.5)
</t>
    </r>
    <r>
      <rPr>
        <i/>
        <sz val="10"/>
        <color rgb="FF0070C0"/>
        <rFont val="Arial CE"/>
        <charset val="238"/>
      </rPr>
      <t>/195m</t>
    </r>
    <r>
      <rPr>
        <i/>
        <vertAlign val="superscript"/>
        <sz val="10"/>
        <color rgb="FF0070C0"/>
        <rFont val="Arial CE"/>
        <charset val="238"/>
      </rPr>
      <t>2</t>
    </r>
    <r>
      <rPr>
        <i/>
        <sz val="10"/>
        <color rgb="FF0070C0"/>
        <rFont val="Arial CE"/>
        <charset val="238"/>
      </rPr>
      <t xml:space="preserve"> x 1.08/</t>
    </r>
  </si>
  <si>
    <r>
      <t xml:space="preserve">Svahování v zářezech v hor. tř. těž. </t>
    </r>
    <r>
      <rPr>
        <sz val="10"/>
        <rFont val="Times New Roman"/>
        <family val="1"/>
        <charset val="238"/>
      </rPr>
      <t>I</t>
    </r>
    <r>
      <rPr>
        <sz val="10"/>
        <rFont val="Arial CE"/>
        <charset val="238"/>
      </rPr>
      <t xml:space="preserve"> (ČSN 73 6133)  (sklony 1:2.5 - 1:1.5)
</t>
    </r>
    <r>
      <rPr>
        <i/>
        <sz val="10"/>
        <color rgb="FF0070C0"/>
        <rFont val="Arial CE"/>
        <charset val="238"/>
      </rPr>
      <t>/798m</t>
    </r>
    <r>
      <rPr>
        <i/>
        <vertAlign val="superscript"/>
        <sz val="10"/>
        <color rgb="FF0070C0"/>
        <rFont val="Arial CE"/>
        <charset val="238"/>
      </rPr>
      <t>2</t>
    </r>
    <r>
      <rPr>
        <i/>
        <sz val="10"/>
        <color rgb="FF0070C0"/>
        <rFont val="Arial CE"/>
        <charset val="238"/>
      </rPr>
      <t xml:space="preserve"> x 1.08/</t>
    </r>
  </si>
  <si>
    <r>
      <t>Podklad ze štěrkodrti po zhutnění tloušťky 15 cm - štěrkodrť - ŠD</t>
    </r>
    <r>
      <rPr>
        <vertAlign val="subscript"/>
        <sz val="10"/>
        <rFont val="Arial CE"/>
        <charset val="238"/>
      </rPr>
      <t>A</t>
    </r>
    <r>
      <rPr>
        <sz val="10"/>
        <rFont val="Arial CE"/>
        <charset val="238"/>
      </rPr>
      <t xml:space="preserve">  (ČSN EN 13285, ČSN 73 6126-1)
</t>
    </r>
    <r>
      <rPr>
        <i/>
        <sz val="10"/>
        <color rgb="FF0070C0"/>
        <rFont val="Arial CE"/>
        <charset val="238"/>
      </rPr>
      <t>/ochranná vrstva 47m</t>
    </r>
    <r>
      <rPr>
        <i/>
        <vertAlign val="superscript"/>
        <sz val="10"/>
        <color rgb="FF0070C0"/>
        <rFont val="Arial CE"/>
        <charset val="238"/>
      </rPr>
      <t>2</t>
    </r>
    <r>
      <rPr>
        <i/>
        <sz val="10"/>
        <color rgb="FF0070C0"/>
        <rFont val="Arial CE"/>
        <charset val="238"/>
      </rPr>
      <t>+45m</t>
    </r>
    <r>
      <rPr>
        <i/>
        <vertAlign val="superscript"/>
        <sz val="10"/>
        <color rgb="FF0070C0"/>
        <rFont val="Arial CE"/>
        <charset val="238"/>
      </rPr>
      <t>2</t>
    </r>
    <r>
      <rPr>
        <i/>
        <sz val="10"/>
        <color rgb="FF0070C0"/>
        <rFont val="Arial CE"/>
        <charset val="238"/>
      </rPr>
      <t>, podkladní vrstva 44m</t>
    </r>
    <r>
      <rPr>
        <i/>
        <vertAlign val="superscript"/>
        <sz val="10"/>
        <color rgb="FF0070C0"/>
        <rFont val="Arial CE"/>
        <charset val="238"/>
      </rPr>
      <t>2</t>
    </r>
    <r>
      <rPr>
        <i/>
        <sz val="10"/>
        <color rgb="FF0070C0"/>
        <rFont val="Arial CE"/>
        <charset val="238"/>
      </rPr>
      <t>+36m</t>
    </r>
    <r>
      <rPr>
        <i/>
        <vertAlign val="superscript"/>
        <sz val="10"/>
        <color rgb="FF0070C0"/>
        <rFont val="Arial CE"/>
        <charset val="238"/>
      </rPr>
      <t>2</t>
    </r>
    <r>
      <rPr>
        <i/>
        <sz val="10"/>
        <color rgb="FF0070C0"/>
        <rFont val="Arial CE"/>
        <charset val="238"/>
      </rPr>
      <t>/</t>
    </r>
  </si>
  <si>
    <r>
      <t xml:space="preserve">Zpevnění krajnic asfaltovým recyklátem tl. 10 cm
</t>
    </r>
    <r>
      <rPr>
        <i/>
        <sz val="10"/>
        <color rgb="FF0070C0"/>
        <rFont val="Arial CE"/>
        <charset val="238"/>
      </rPr>
      <t>/plocha v řezu 0.5m x 36m/ - horní vrstva</t>
    </r>
  </si>
  <si>
    <r>
      <t xml:space="preserve">Nakládání výkopku z hor. tř. těž. </t>
    </r>
    <r>
      <rPr>
        <sz val="10"/>
        <rFont val="Times New Roman"/>
        <family val="1"/>
        <charset val="238"/>
      </rPr>
      <t>I</t>
    </r>
    <r>
      <rPr>
        <sz val="10"/>
        <rFont val="Arial CE"/>
        <charset val="238"/>
      </rPr>
      <t xml:space="preserve"> (ČSN 73 6133) v množství do 100 m3
</t>
    </r>
    <r>
      <rPr>
        <i/>
        <sz val="10"/>
        <color rgb="FF0070C0"/>
        <rFont val="Arial CE"/>
        <charset val="238"/>
      </rPr>
      <t>/plocha v řezu 0.05m</t>
    </r>
    <r>
      <rPr>
        <i/>
        <vertAlign val="superscript"/>
        <sz val="10"/>
        <color rgb="FF0070C0"/>
        <rFont val="Arial CE"/>
        <charset val="238"/>
      </rPr>
      <t>2</t>
    </r>
    <r>
      <rPr>
        <i/>
        <sz val="10"/>
        <color rgb="FF0070C0"/>
        <rFont val="Arial CE"/>
        <charset val="238"/>
      </rPr>
      <t xml:space="preserve"> x 36m/</t>
    </r>
  </si>
  <si>
    <r>
      <t xml:space="preserve">Zřízení zemních krajnic se zhutněním - krajnice zpevněná nenamrzavou zeminou (vrstva uložená) pod štěrkodrtí
</t>
    </r>
    <r>
      <rPr>
        <i/>
        <sz val="10"/>
        <color rgb="FF0070C0"/>
        <rFont val="Arial CE"/>
        <charset val="238"/>
      </rPr>
      <t>/plocha v řezu 0.13m</t>
    </r>
    <r>
      <rPr>
        <i/>
        <vertAlign val="superscript"/>
        <sz val="10"/>
        <color rgb="FF0070C0"/>
        <rFont val="Arial CE"/>
        <charset val="238"/>
      </rPr>
      <t>2</t>
    </r>
    <r>
      <rPr>
        <i/>
        <sz val="10"/>
        <color rgb="FF0070C0"/>
        <rFont val="Arial CE"/>
        <charset val="238"/>
      </rPr>
      <t xml:space="preserve"> x 28m/</t>
    </r>
  </si>
  <si>
    <r>
      <t xml:space="preserve">Nakládání výkopku z hor. tř. těž. </t>
    </r>
    <r>
      <rPr>
        <sz val="10"/>
        <rFont val="Times New Roman"/>
        <family val="1"/>
        <charset val="238"/>
      </rPr>
      <t>I</t>
    </r>
    <r>
      <rPr>
        <sz val="10"/>
        <rFont val="Arial CE"/>
        <charset val="238"/>
      </rPr>
      <t xml:space="preserve"> (ČSN 73 6133) v množství do 100 m3
</t>
    </r>
    <r>
      <rPr>
        <i/>
        <sz val="10"/>
        <color rgb="FF0070C0"/>
        <rFont val="Arial CE"/>
        <charset val="238"/>
      </rPr>
      <t>/plocha v řezu 0.13m</t>
    </r>
    <r>
      <rPr>
        <i/>
        <vertAlign val="superscript"/>
        <sz val="10"/>
        <color rgb="FF0070C0"/>
        <rFont val="Arial CE"/>
        <charset val="238"/>
      </rPr>
      <t>2</t>
    </r>
    <r>
      <rPr>
        <i/>
        <sz val="10"/>
        <color rgb="FF0070C0"/>
        <rFont val="Arial CE"/>
        <charset val="238"/>
      </rPr>
      <t xml:space="preserve"> x 28m/</t>
    </r>
  </si>
  <si>
    <r>
      <t>Podklad ze štěrkodrti po zhutnění tloušťky 15 cm - štěrkodrť - ŠD</t>
    </r>
    <r>
      <rPr>
        <vertAlign val="subscript"/>
        <sz val="10"/>
        <rFont val="Arial CE"/>
        <charset val="238"/>
      </rPr>
      <t>A</t>
    </r>
    <r>
      <rPr>
        <sz val="10"/>
        <rFont val="Arial CE"/>
        <charset val="238"/>
      </rPr>
      <t xml:space="preserve">  (ČSN EN 13285, ČSN 73 6126-1)
</t>
    </r>
    <r>
      <rPr>
        <i/>
        <sz val="10"/>
        <color rgb="FF0070C0"/>
        <rFont val="Arial CE"/>
        <charset val="238"/>
      </rPr>
      <t>/0,7 x 83m</t>
    </r>
    <r>
      <rPr>
        <i/>
        <vertAlign val="superscript"/>
        <sz val="10"/>
        <color rgb="FF0070C0"/>
        <rFont val="Arial CE"/>
        <charset val="238"/>
      </rPr>
      <t>2</t>
    </r>
    <r>
      <rPr>
        <i/>
        <sz val="10"/>
        <color rgb="FF0070C0"/>
        <rFont val="Arial CE"/>
        <charset val="238"/>
      </rPr>
      <t>/</t>
    </r>
  </si>
  <si>
    <r>
      <t xml:space="preserve">Zpevnění krajnic asfaltovým recyklátem tl. 10 cm
</t>
    </r>
    <r>
      <rPr>
        <i/>
        <sz val="10"/>
        <color rgb="FF0070C0"/>
        <rFont val="Arial CE"/>
        <charset val="238"/>
      </rPr>
      <t>/šířka 0.5m x (23+29+6+83+14) m/ - horní vrstva</t>
    </r>
  </si>
  <si>
    <r>
      <t xml:space="preserve">Nakládání výkopku z hor. tř. těž. </t>
    </r>
    <r>
      <rPr>
        <sz val="10"/>
        <rFont val="Times New Roman"/>
        <family val="1"/>
        <charset val="238"/>
      </rPr>
      <t>I</t>
    </r>
    <r>
      <rPr>
        <sz val="10"/>
        <rFont val="Arial CE"/>
        <charset val="238"/>
      </rPr>
      <t xml:space="preserve"> (ČSN 73 6133) v množství do 100 m3
</t>
    </r>
    <r>
      <rPr>
        <i/>
        <sz val="10"/>
        <color rgb="FF0070C0"/>
        <rFont val="Arial CE"/>
        <charset val="238"/>
      </rPr>
      <t>/plocha v řezu 0.05m</t>
    </r>
    <r>
      <rPr>
        <i/>
        <vertAlign val="superscript"/>
        <sz val="10"/>
        <color rgb="FF0070C0"/>
        <rFont val="Arial CE"/>
        <charset val="238"/>
      </rPr>
      <t>2</t>
    </r>
    <r>
      <rPr>
        <i/>
        <sz val="10"/>
        <color rgb="FF0070C0"/>
        <rFont val="Arial CE"/>
        <charset val="238"/>
      </rPr>
      <t xml:space="preserve"> x 23m/</t>
    </r>
  </si>
  <si>
    <r>
      <t xml:space="preserve">Zřízení krajnic se zhutněním - krajnice zpevněná štěrkodrtí fr. 0/32mm - šířka 2.2 m - dodávka, uložení, hutnění
</t>
    </r>
    <r>
      <rPr>
        <i/>
        <sz val="10"/>
        <color rgb="FF0070C0"/>
        <rFont val="Arial CE"/>
        <charset val="238"/>
      </rPr>
      <t>/plocha v řezu 0.6m</t>
    </r>
    <r>
      <rPr>
        <i/>
        <vertAlign val="superscript"/>
        <sz val="10"/>
        <color rgb="FF0070C0"/>
        <rFont val="Arial CE"/>
        <charset val="238"/>
      </rPr>
      <t>2</t>
    </r>
    <r>
      <rPr>
        <i/>
        <sz val="10"/>
        <color rgb="FF0070C0"/>
        <rFont val="Arial CE"/>
        <charset val="238"/>
      </rPr>
      <t xml:space="preserve"> x 74m/ - pás mezi komunikací a skládkou</t>
    </r>
  </si>
  <si>
    <r>
      <t xml:space="preserve">Zřízení zemních krajnic se zhutněním - krajnice zpevněná nenamrzavou zeminou (vrstva uložená) pod recyklátem a za obrubníkem
</t>
    </r>
    <r>
      <rPr>
        <i/>
        <sz val="10"/>
        <color rgb="FF0070C0"/>
        <rFont val="Arial CE"/>
        <charset val="238"/>
      </rPr>
      <t>/plocha v řezu x délka: 0,19m</t>
    </r>
    <r>
      <rPr>
        <i/>
        <vertAlign val="superscript"/>
        <sz val="10"/>
        <color rgb="FF0070C0"/>
        <rFont val="Arial CE"/>
        <charset val="238"/>
      </rPr>
      <t>2</t>
    </r>
    <r>
      <rPr>
        <i/>
        <sz val="10"/>
        <color rgb="FF0070C0"/>
        <rFont val="Arial CE"/>
        <charset val="238"/>
      </rPr>
      <t>x23m+0,19m</t>
    </r>
    <r>
      <rPr>
        <i/>
        <vertAlign val="superscript"/>
        <sz val="10"/>
        <color rgb="FF0070C0"/>
        <rFont val="Arial CE"/>
        <charset val="238"/>
      </rPr>
      <t>2</t>
    </r>
    <r>
      <rPr>
        <i/>
        <sz val="10"/>
        <color rgb="FF0070C0"/>
        <rFont val="Arial CE"/>
        <charset val="238"/>
      </rPr>
      <t>x23m+0,12m</t>
    </r>
    <r>
      <rPr>
        <i/>
        <vertAlign val="superscript"/>
        <sz val="10"/>
        <color rgb="FF0070C0"/>
        <rFont val="Arial CE"/>
        <charset val="238"/>
      </rPr>
      <t>2</t>
    </r>
    <r>
      <rPr>
        <i/>
        <sz val="10"/>
        <color rgb="FF0070C0"/>
        <rFont val="Arial CE"/>
        <charset val="238"/>
      </rPr>
      <t>x29m+0,13m</t>
    </r>
    <r>
      <rPr>
        <i/>
        <vertAlign val="superscript"/>
        <sz val="10"/>
        <color rgb="FF0070C0"/>
        <rFont val="Arial CE"/>
        <charset val="238"/>
      </rPr>
      <t>2</t>
    </r>
    <r>
      <rPr>
        <i/>
        <sz val="10"/>
        <color rgb="FF0070C0"/>
        <rFont val="Arial CE"/>
        <charset val="238"/>
      </rPr>
      <t>x6m+0,08m</t>
    </r>
    <r>
      <rPr>
        <i/>
        <vertAlign val="superscript"/>
        <sz val="10"/>
        <color rgb="FF0070C0"/>
        <rFont val="Arial CE"/>
        <charset val="238"/>
      </rPr>
      <t>2</t>
    </r>
    <r>
      <rPr>
        <i/>
        <sz val="10"/>
        <color rgb="FF0070C0"/>
        <rFont val="Arial CE"/>
        <charset val="238"/>
      </rPr>
      <t>x83m+0,13m</t>
    </r>
    <r>
      <rPr>
        <i/>
        <vertAlign val="superscript"/>
        <sz val="10"/>
        <color rgb="FF0070C0"/>
        <rFont val="Arial CE"/>
        <charset val="238"/>
      </rPr>
      <t>2</t>
    </r>
    <r>
      <rPr>
        <i/>
        <sz val="10"/>
        <color rgb="FF0070C0"/>
        <rFont val="Arial CE"/>
        <charset val="238"/>
      </rPr>
      <t>x14m/</t>
    </r>
  </si>
  <si>
    <r>
      <t xml:space="preserve">Nakládání výkopku z hor. tř. těž. </t>
    </r>
    <r>
      <rPr>
        <sz val="10"/>
        <rFont val="Times New Roman"/>
        <family val="1"/>
        <charset val="238"/>
      </rPr>
      <t>I</t>
    </r>
    <r>
      <rPr>
        <sz val="10"/>
        <rFont val="Arial CE"/>
        <charset val="238"/>
      </rPr>
      <t xml:space="preserve"> (ČSN 73 6133) v množství do 100 m3
</t>
    </r>
    <r>
      <rPr>
        <i/>
        <sz val="10"/>
        <color rgb="FF0070C0"/>
        <rFont val="Arial CE"/>
        <charset val="238"/>
      </rPr>
      <t>/plocha v řezu x délka: 0,19m</t>
    </r>
    <r>
      <rPr>
        <i/>
        <vertAlign val="superscript"/>
        <sz val="10"/>
        <color rgb="FF0070C0"/>
        <rFont val="Arial CE"/>
        <charset val="238"/>
      </rPr>
      <t>2</t>
    </r>
    <r>
      <rPr>
        <i/>
        <sz val="10"/>
        <color rgb="FF0070C0"/>
        <rFont val="Arial CE"/>
        <charset val="238"/>
      </rPr>
      <t>x23m+0,19m</t>
    </r>
    <r>
      <rPr>
        <i/>
        <vertAlign val="superscript"/>
        <sz val="10"/>
        <color rgb="FF0070C0"/>
        <rFont val="Arial CE"/>
        <charset val="238"/>
      </rPr>
      <t>2</t>
    </r>
    <r>
      <rPr>
        <i/>
        <sz val="10"/>
        <color rgb="FF0070C0"/>
        <rFont val="Arial CE"/>
        <charset val="238"/>
      </rPr>
      <t>x23m+0,12m</t>
    </r>
    <r>
      <rPr>
        <i/>
        <vertAlign val="superscript"/>
        <sz val="10"/>
        <color rgb="FF0070C0"/>
        <rFont val="Arial CE"/>
        <charset val="238"/>
      </rPr>
      <t>2</t>
    </r>
    <r>
      <rPr>
        <i/>
        <sz val="10"/>
        <color rgb="FF0070C0"/>
        <rFont val="Arial CE"/>
        <charset val="238"/>
      </rPr>
      <t>x29m+0,13m</t>
    </r>
    <r>
      <rPr>
        <i/>
        <vertAlign val="superscript"/>
        <sz val="10"/>
        <color rgb="FF0070C0"/>
        <rFont val="Arial CE"/>
        <charset val="238"/>
      </rPr>
      <t>2</t>
    </r>
    <r>
      <rPr>
        <i/>
        <sz val="10"/>
        <color rgb="FF0070C0"/>
        <rFont val="Arial CE"/>
        <charset val="238"/>
      </rPr>
      <t>x6m+0,08m</t>
    </r>
    <r>
      <rPr>
        <i/>
        <vertAlign val="superscript"/>
        <sz val="10"/>
        <color rgb="FF0070C0"/>
        <rFont val="Arial CE"/>
        <charset val="238"/>
      </rPr>
      <t>2</t>
    </r>
    <r>
      <rPr>
        <i/>
        <sz val="10"/>
        <color rgb="FF0070C0"/>
        <rFont val="Arial CE"/>
        <charset val="238"/>
      </rPr>
      <t>x83m+0,13m</t>
    </r>
    <r>
      <rPr>
        <i/>
        <vertAlign val="superscript"/>
        <sz val="10"/>
        <color rgb="FF0070C0"/>
        <rFont val="Arial CE"/>
        <charset val="238"/>
      </rPr>
      <t>2</t>
    </r>
    <r>
      <rPr>
        <i/>
        <sz val="10"/>
        <color rgb="FF0070C0"/>
        <rFont val="Arial CE"/>
        <charset val="238"/>
      </rPr>
      <t>x14m/</t>
    </r>
  </si>
  <si>
    <r>
      <t xml:space="preserve">Zpevnění krajnic asfaltovým recyklátem tl. 10 cm
</t>
    </r>
    <r>
      <rPr>
        <i/>
        <sz val="10"/>
        <color rgb="FF0070C0"/>
        <rFont val="Arial CE"/>
        <charset val="238"/>
      </rPr>
      <t>/šířka 0.5mx2x12m/ - horní vrstva</t>
    </r>
  </si>
  <si>
    <r>
      <t xml:space="preserve">Nakládání výkopku z hor. tř. těž. </t>
    </r>
    <r>
      <rPr>
        <sz val="10"/>
        <rFont val="Times New Roman"/>
        <family val="1"/>
        <charset val="238"/>
      </rPr>
      <t>I</t>
    </r>
    <r>
      <rPr>
        <sz val="10"/>
        <rFont val="Arial CE"/>
        <charset val="238"/>
      </rPr>
      <t xml:space="preserve"> (ČSN 73 6133) v množství do 100 m3
</t>
    </r>
    <r>
      <rPr>
        <i/>
        <sz val="10"/>
        <color rgb="FF0070C0"/>
        <rFont val="Arial CE"/>
        <charset val="238"/>
      </rPr>
      <t>/plocha v řezu 0.05m</t>
    </r>
    <r>
      <rPr>
        <i/>
        <vertAlign val="superscript"/>
        <sz val="10"/>
        <color rgb="FF0070C0"/>
        <rFont val="Arial CE"/>
        <charset val="238"/>
      </rPr>
      <t>2</t>
    </r>
    <r>
      <rPr>
        <i/>
        <sz val="10"/>
        <color rgb="FF0070C0"/>
        <rFont val="Arial CE"/>
        <charset val="238"/>
      </rPr>
      <t>x2x12m/</t>
    </r>
  </si>
  <si>
    <r>
      <t xml:space="preserve">Zřízení zemních krajnic se zhutněním - krajnice zpevněná nenamrzavou zeminou (vrstva uložená) pod recyklátem
</t>
    </r>
    <r>
      <rPr>
        <i/>
        <sz val="10"/>
        <color rgb="FF0070C0"/>
        <rFont val="Arial CE"/>
        <charset val="238"/>
      </rPr>
      <t>/plocha v řezu x délka: 0,11m</t>
    </r>
    <r>
      <rPr>
        <i/>
        <vertAlign val="superscript"/>
        <sz val="10"/>
        <color rgb="FF0070C0"/>
        <rFont val="Arial CE"/>
        <charset val="238"/>
      </rPr>
      <t>2</t>
    </r>
    <r>
      <rPr>
        <i/>
        <sz val="10"/>
        <color rgb="FF0070C0"/>
        <rFont val="Arial CE"/>
        <charset val="238"/>
      </rPr>
      <t>x12m+0,19m</t>
    </r>
    <r>
      <rPr>
        <i/>
        <vertAlign val="superscript"/>
        <sz val="10"/>
        <color rgb="FF0070C0"/>
        <rFont val="Arial CE"/>
        <charset val="238"/>
      </rPr>
      <t>2</t>
    </r>
    <r>
      <rPr>
        <i/>
        <sz val="10"/>
        <color rgb="FF0070C0"/>
        <rFont val="Arial CE"/>
        <charset val="238"/>
      </rPr>
      <t>x12m/</t>
    </r>
  </si>
  <si>
    <r>
      <t xml:space="preserve">Nakládání výkopku z hor. tř. těž. </t>
    </r>
    <r>
      <rPr>
        <sz val="10"/>
        <rFont val="Times New Roman"/>
        <family val="1"/>
        <charset val="238"/>
      </rPr>
      <t>I</t>
    </r>
    <r>
      <rPr>
        <sz val="10"/>
        <rFont val="Arial CE"/>
        <charset val="238"/>
      </rPr>
      <t xml:space="preserve"> (ČSN 73 6133) v množství do 100 m3
</t>
    </r>
    <r>
      <rPr>
        <i/>
        <sz val="10"/>
        <color rgb="FF0070C0"/>
        <rFont val="Arial CE"/>
        <charset val="238"/>
      </rPr>
      <t>/plocha v řezu x délka: 0,11m</t>
    </r>
    <r>
      <rPr>
        <i/>
        <vertAlign val="superscript"/>
        <sz val="10"/>
        <color rgb="FF0070C0"/>
        <rFont val="Arial CE"/>
        <charset val="238"/>
      </rPr>
      <t>2</t>
    </r>
    <r>
      <rPr>
        <i/>
        <sz val="10"/>
        <color rgb="FF0070C0"/>
        <rFont val="Arial CE"/>
        <charset val="238"/>
      </rPr>
      <t>x12m+0,19m</t>
    </r>
    <r>
      <rPr>
        <i/>
        <vertAlign val="superscript"/>
        <sz val="10"/>
        <color rgb="FF0070C0"/>
        <rFont val="Arial CE"/>
        <charset val="238"/>
      </rPr>
      <t>2</t>
    </r>
    <r>
      <rPr>
        <i/>
        <sz val="10"/>
        <color rgb="FF0070C0"/>
        <rFont val="Arial CE"/>
        <charset val="238"/>
      </rPr>
      <t>x12m/</t>
    </r>
  </si>
  <si>
    <r>
      <t xml:space="preserve">Hloubení rýh š.do 60 cm v hor.3 do 50 m3, STROJNĚ
</t>
    </r>
    <r>
      <rPr>
        <i/>
        <sz val="10"/>
        <color rgb="FF0070C0"/>
        <rFont val="Arial CE"/>
        <charset val="238"/>
      </rPr>
      <t>/plocha v řezu x délka: 0,1m</t>
    </r>
    <r>
      <rPr>
        <i/>
        <vertAlign val="superscript"/>
        <sz val="10"/>
        <color rgb="FF0070C0"/>
        <rFont val="Arial CE"/>
        <charset val="238"/>
      </rPr>
      <t>2</t>
    </r>
    <r>
      <rPr>
        <i/>
        <sz val="10"/>
        <color rgb="FF0070C0"/>
        <rFont val="Arial CE"/>
        <charset val="238"/>
      </rPr>
      <t>x46m/</t>
    </r>
  </si>
  <si>
    <r>
      <t xml:space="preserve">Zřízení lože trativodu ze štěrkopísku
</t>
    </r>
    <r>
      <rPr>
        <i/>
        <sz val="10"/>
        <color rgb="FF0070C0"/>
        <rFont val="Arial CE"/>
        <charset val="238"/>
      </rPr>
      <t>/plocha v řezu x délka: 0,01m</t>
    </r>
    <r>
      <rPr>
        <i/>
        <vertAlign val="superscript"/>
        <sz val="10"/>
        <color rgb="FF0070C0"/>
        <rFont val="Arial CE"/>
        <charset val="238"/>
      </rPr>
      <t>2</t>
    </r>
    <r>
      <rPr>
        <i/>
        <sz val="10"/>
        <color rgb="FF0070C0"/>
        <rFont val="Arial CE"/>
        <charset val="238"/>
      </rPr>
      <t>x46m/</t>
    </r>
  </si>
  <si>
    <r>
      <t xml:space="preserve">Výplň odvodňov. trativodů kam. hrubě drcen.
</t>
    </r>
    <r>
      <rPr>
        <i/>
        <sz val="10"/>
        <color rgb="FF0070C0"/>
        <rFont val="Arial CE"/>
        <charset val="238"/>
      </rPr>
      <t>/plocha v řezu x délka: 0,09m</t>
    </r>
    <r>
      <rPr>
        <i/>
        <vertAlign val="superscript"/>
        <sz val="10"/>
        <color rgb="FF0070C0"/>
        <rFont val="Arial CE"/>
        <charset val="238"/>
      </rPr>
      <t>2</t>
    </r>
    <r>
      <rPr>
        <i/>
        <sz val="10"/>
        <color rgb="FF0070C0"/>
        <rFont val="Arial CE"/>
        <charset val="238"/>
      </rPr>
      <t>x46m/</t>
    </r>
  </si>
  <si>
    <r>
      <t xml:space="preserve">Lože pod potrubí ze štěrkopísku frakce 0 - 8 mm s dodáním štěrkopísku frakce 0 - 8 mm, tl. 0.1 m
(pod potrubí DN 200)
</t>
    </r>
    <r>
      <rPr>
        <i/>
        <sz val="10"/>
        <color rgb="FF0070C0"/>
        <rFont val="Arial CE"/>
        <charset val="238"/>
      </rPr>
      <t>/plocha v řezu x délka: 0,06m</t>
    </r>
    <r>
      <rPr>
        <i/>
        <vertAlign val="superscript"/>
        <sz val="10"/>
        <color rgb="FF0070C0"/>
        <rFont val="Arial CE"/>
        <charset val="238"/>
      </rPr>
      <t>2</t>
    </r>
    <r>
      <rPr>
        <i/>
        <sz val="10"/>
        <color rgb="FF0070C0"/>
        <rFont val="Arial CE"/>
        <charset val="238"/>
      </rPr>
      <t>x10m/</t>
    </r>
  </si>
  <si>
    <r>
      <t xml:space="preserve">Hloubení rýh š.do 60 cm v hor. tř. těž. I (ČSN 73 6133) do 50 m3,STROJNĚ
</t>
    </r>
    <r>
      <rPr>
        <i/>
        <sz val="10"/>
        <color rgb="FF0070C0"/>
        <rFont val="Arial CE"/>
        <charset val="238"/>
      </rPr>
      <t>/33m x 0,6m x 0,7m/</t>
    </r>
  </si>
  <si>
    <r>
      <t xml:space="preserve">Obsyp potrubí bez prohození sypaniny
</t>
    </r>
    <r>
      <rPr>
        <i/>
        <sz val="10"/>
        <color rgb="FF0070C0"/>
        <rFont val="Arial CE"/>
        <charset val="238"/>
      </rPr>
      <t>/33m x 0,6m x 0,3m/</t>
    </r>
  </si>
  <si>
    <r>
      <t xml:space="preserve">Příplatek za prohození sypaniny pro obsyp potrubí
</t>
    </r>
    <r>
      <rPr>
        <i/>
        <sz val="10"/>
        <color rgb="FF0070C0"/>
        <rFont val="Arial CE"/>
        <charset val="238"/>
      </rPr>
      <t>/33m x 0,6m x 0,3m/</t>
    </r>
  </si>
  <si>
    <r>
      <t xml:space="preserve">Zásyp jam, rýh, šachet se zhutněním - hutněný na 100 % PS
</t>
    </r>
    <r>
      <rPr>
        <i/>
        <sz val="10"/>
        <color rgb="FF0070C0"/>
        <rFont val="Arial CE"/>
        <charset val="238"/>
      </rPr>
      <t>/33m x 0,6m x 0,4m/</t>
    </r>
  </si>
  <si>
    <r>
      <t xml:space="preserve">Zásyp jam, rýh, šachet se zhutněním - hutněný na 100 % PS
</t>
    </r>
    <r>
      <rPr>
        <i/>
        <sz val="10"/>
        <color rgb="FF0070C0"/>
        <rFont val="Arial CE"/>
        <charset val="238"/>
      </rPr>
      <t>/10m</t>
    </r>
    <r>
      <rPr>
        <i/>
        <vertAlign val="superscript"/>
        <sz val="10"/>
        <color rgb="FF0070C0"/>
        <rFont val="Arial CE"/>
        <charset val="238"/>
      </rPr>
      <t>3</t>
    </r>
    <r>
      <rPr>
        <i/>
        <sz val="10"/>
        <color rgb="FF0070C0"/>
        <rFont val="Arial CE"/>
        <charset val="238"/>
      </rPr>
      <t>- 4,2m</t>
    </r>
    <r>
      <rPr>
        <i/>
        <vertAlign val="superscript"/>
        <sz val="10"/>
        <color rgb="FF0070C0"/>
        <rFont val="Arial CE"/>
        <charset val="238"/>
      </rPr>
      <t>3</t>
    </r>
    <r>
      <rPr>
        <i/>
        <sz val="10"/>
        <color rgb="FF0070C0"/>
        <rFont val="Arial CE"/>
        <charset val="238"/>
      </rPr>
      <t>- 0,6m</t>
    </r>
    <r>
      <rPr>
        <i/>
        <vertAlign val="superscript"/>
        <sz val="10"/>
        <color rgb="FF0070C0"/>
        <rFont val="Arial CE"/>
        <charset val="238"/>
      </rPr>
      <t>3</t>
    </r>
    <r>
      <rPr>
        <i/>
        <sz val="10"/>
        <color rgb="FF0070C0"/>
        <rFont val="Arial CE"/>
        <charset val="238"/>
      </rPr>
      <t>/</t>
    </r>
  </si>
  <si>
    <r>
      <t>Uložení kabelu Cu 3 x 120+70 mm</t>
    </r>
    <r>
      <rPr>
        <vertAlign val="superscript"/>
        <sz val="10"/>
        <rFont val="Arial CE"/>
        <charset val="238"/>
      </rPr>
      <t>2</t>
    </r>
    <r>
      <rPr>
        <sz val="10"/>
        <rFont val="Arial CE"/>
        <charset val="238"/>
      </rPr>
      <t xml:space="preserve"> do trubky</t>
    </r>
  </si>
  <si>
    <r>
      <t xml:space="preserve">Nakládání výkopku z hor. tř. těž. </t>
    </r>
    <r>
      <rPr>
        <sz val="10"/>
        <rFont val="Times New Roman"/>
        <family val="1"/>
        <charset val="238"/>
      </rPr>
      <t>I</t>
    </r>
    <r>
      <rPr>
        <sz val="10"/>
        <rFont val="Arial CE"/>
        <charset val="238"/>
      </rPr>
      <t xml:space="preserve"> (ČSN 73 6133) v množství nad 100 m3
</t>
    </r>
    <r>
      <rPr>
        <i/>
        <sz val="10"/>
        <color rgb="FF0070C0"/>
        <rFont val="Arial CE"/>
        <charset val="238"/>
      </rPr>
      <t>/stávající deponie geodeticky zaměřena/</t>
    </r>
  </si>
  <si>
    <r>
      <t xml:space="preserve">Vodorovné přemístění výkopku z hor. tř. těž. </t>
    </r>
    <r>
      <rPr>
        <sz val="10"/>
        <rFont val="Times New Roman"/>
        <family val="1"/>
        <charset val="238"/>
      </rPr>
      <t>I</t>
    </r>
    <r>
      <rPr>
        <sz val="10"/>
        <rFont val="Arial CE"/>
        <charset val="238"/>
      </rPr>
      <t xml:space="preserve"> (ČSN 73 6133) do 1000 m
</t>
    </r>
    <r>
      <rPr>
        <i/>
        <sz val="10"/>
        <color rgb="FF0070C0"/>
        <rFont val="Arial CE"/>
        <charset val="238"/>
      </rPr>
      <t>/stávající deponie geodeticky zaměřena/</t>
    </r>
  </si>
  <si>
    <r>
      <t xml:space="preserve">Rozprostření ornice, rovina, tl. do 10 cm, nad 500 m2
</t>
    </r>
    <r>
      <rPr>
        <i/>
        <sz val="10"/>
        <color rgb="FF0070C0"/>
        <rFont val="Arial CE"/>
        <charset val="238"/>
      </rPr>
      <t>/1687m</t>
    </r>
    <r>
      <rPr>
        <i/>
        <vertAlign val="superscript"/>
        <sz val="10"/>
        <color rgb="FF0070C0"/>
        <rFont val="Arial CE"/>
        <charset val="238"/>
      </rPr>
      <t>3</t>
    </r>
    <r>
      <rPr>
        <i/>
        <sz val="10"/>
        <color rgb="FF0070C0"/>
        <rFont val="Arial CE"/>
        <charset val="238"/>
      </rPr>
      <t xml:space="preserve"> : 0.1m = parcely 580/4(1588m</t>
    </r>
    <r>
      <rPr>
        <i/>
        <vertAlign val="superscript"/>
        <sz val="10"/>
        <color rgb="FF0070C0"/>
        <rFont val="Arial CE"/>
        <charset val="238"/>
      </rPr>
      <t>2</t>
    </r>
    <r>
      <rPr>
        <i/>
        <sz val="10"/>
        <color rgb="FF0070C0"/>
        <rFont val="Arial CE"/>
        <charset val="238"/>
      </rPr>
      <t>), 1290(2782m</t>
    </r>
    <r>
      <rPr>
        <i/>
        <vertAlign val="superscript"/>
        <sz val="10"/>
        <color rgb="FF0070C0"/>
        <rFont val="Arial CE"/>
        <charset val="238"/>
      </rPr>
      <t>2</t>
    </r>
    <r>
      <rPr>
        <i/>
        <sz val="10"/>
        <color rgb="FF0070C0"/>
        <rFont val="Arial CE"/>
        <charset val="238"/>
      </rPr>
      <t>), 1294(3273m</t>
    </r>
    <r>
      <rPr>
        <i/>
        <vertAlign val="superscript"/>
        <sz val="10"/>
        <color rgb="FF0070C0"/>
        <rFont val="Arial CE"/>
        <charset val="238"/>
      </rPr>
      <t>2</t>
    </r>
    <r>
      <rPr>
        <i/>
        <sz val="10"/>
        <color rgb="FF0070C0"/>
        <rFont val="Arial CE"/>
        <charset val="238"/>
      </rPr>
      <t>), 583/5(2333m</t>
    </r>
    <r>
      <rPr>
        <i/>
        <vertAlign val="superscript"/>
        <sz val="10"/>
        <color rgb="FF0070C0"/>
        <rFont val="Arial CE"/>
        <charset val="238"/>
      </rPr>
      <t>2</t>
    </r>
    <r>
      <rPr>
        <i/>
        <sz val="10"/>
        <color rgb="FF0070C0"/>
        <rFont val="Arial CE"/>
        <charset val="238"/>
      </rPr>
      <t>), 586/5(1932m</t>
    </r>
    <r>
      <rPr>
        <i/>
        <vertAlign val="superscript"/>
        <sz val="10"/>
        <color rgb="FF0070C0"/>
        <rFont val="Arial CE"/>
        <charset val="238"/>
      </rPr>
      <t>2</t>
    </r>
    <r>
      <rPr>
        <i/>
        <sz val="10"/>
        <color rgb="FF0070C0"/>
        <rFont val="Arial CE"/>
        <charset val="238"/>
      </rPr>
      <t>), 584/2(3264m</t>
    </r>
    <r>
      <rPr>
        <i/>
        <vertAlign val="superscript"/>
        <sz val="10"/>
        <color rgb="FF0070C0"/>
        <rFont val="Arial CE"/>
        <charset val="238"/>
      </rPr>
      <t>2</t>
    </r>
    <r>
      <rPr>
        <i/>
        <sz val="10"/>
        <color rgb="FF0070C0"/>
        <rFont val="Arial CE"/>
        <charset val="238"/>
      </rPr>
      <t>), 586/4 (1698m</t>
    </r>
    <r>
      <rPr>
        <i/>
        <vertAlign val="superscript"/>
        <sz val="10"/>
        <color rgb="FF0070C0"/>
        <rFont val="Arial CE"/>
        <charset val="238"/>
      </rPr>
      <t>2</t>
    </r>
    <r>
      <rPr>
        <i/>
        <sz val="10"/>
        <color rgb="FF0070C0"/>
        <rFont val="Arial CE"/>
        <charset val="238"/>
      </rPr>
      <t>)/</t>
    </r>
  </si>
  <si>
    <r>
      <t xml:space="preserve">Potrubí PE100 D225 SDR17 plné (mimo vanu tělesa) vč. tvarovek - dodávka,
montáž trubek polyetylenových ve výkopu d 225 mm,
tlaková zkouška potrubí d 225 mm
</t>
    </r>
    <r>
      <rPr>
        <i/>
        <sz val="10"/>
        <color rgb="FF0070C0"/>
        <rFont val="Arial CE"/>
        <charset val="238"/>
      </rPr>
      <t>/(15.6m-3.0m) + (14.7m-3.0m)/</t>
    </r>
  </si>
  <si>
    <r>
      <t>Vysypání trouby štěrkem - drceným kamenivem fr. 32-63 mm - 1 ks = 2.4 m</t>
    </r>
    <r>
      <rPr>
        <vertAlign val="superscript"/>
        <sz val="10"/>
        <rFont val="Arial CE"/>
        <charset val="238"/>
      </rPr>
      <t>3</t>
    </r>
    <r>
      <rPr>
        <sz val="10"/>
        <rFont val="Arial CE"/>
        <charset val="238"/>
      </rPr>
      <t xml:space="preserve"> - dodávka, vysypání vč. dodávky kameniva</t>
    </r>
  </si>
  <si>
    <r>
      <t xml:space="preserve">Přesun hmot, trubní vedení ocelové, otevřený výkop
</t>
    </r>
    <r>
      <rPr>
        <i/>
        <sz val="10"/>
        <color rgb="FF0070C0"/>
        <rFont val="Arial CE"/>
        <charset val="238"/>
      </rPr>
      <t>/5ks x 6,3t á studna/</t>
    </r>
  </si>
  <si>
    <t>Přesun hmot</t>
  </si>
  <si>
    <t xml:space="preserve">Přesun hmot pro sadovnické a krajin. úpravy </t>
  </si>
  <si>
    <r>
      <t xml:space="preserve">Přesun hmot pro sadovnické a krajin. úpravy - výstavba oplocení
</t>
    </r>
    <r>
      <rPr>
        <i/>
        <sz val="10"/>
        <color rgb="FF0070C0"/>
        <rFont val="Arial CE"/>
        <charset val="238"/>
      </rPr>
      <t>/0,05t/mb x (307m + 279m)/</t>
    </r>
  </si>
  <si>
    <r>
      <t xml:space="preserve">Potrubí PE100 D225 SDR11 perforované (uvnitř tělesa) vč. koncových úseků (2x 1.5m) pro čištění drénu bez perforace svařených 
pod úhlem (vyvedení šikmo nad límec) - dodávka,
montáž trubek polyetylenových d 225 mm,
- specifikace perforace viz. TZ
</t>
    </r>
    <r>
      <rPr>
        <i/>
        <sz val="10"/>
        <color rgb="FF0070C0"/>
        <rFont val="Arial CE"/>
        <charset val="238"/>
      </rPr>
      <t>/133m + 133m/</t>
    </r>
  </si>
  <si>
    <t>HDPE zaslepovací přiruba pro potrubí D225 - 1x lemový nákružek + 1x točivá příruba + těsnění příruby, spojovací materiál nerez - konce drénů - dodávka, montáž</t>
  </si>
  <si>
    <r>
      <t xml:space="preserve">Zásyp jam, rýh, šachet se zhutněním - hutněný na 95 % PS
</t>
    </r>
    <r>
      <rPr>
        <i/>
        <sz val="10"/>
        <color rgb="FF0070C0"/>
        <rFont val="Arial CE"/>
        <charset val="238"/>
      </rPr>
      <t>/1374+223-jímka=615-drenáž=(144x0.15-2x3.14)/</t>
    </r>
  </si>
  <si>
    <r>
      <t xml:space="preserve">Beton komplet.konstrukcí železový C 25/30 nad 30cm
</t>
    </r>
    <r>
      <rPr>
        <i/>
        <sz val="10"/>
        <color rgb="FF0070C0"/>
        <rFont val="Arial CE"/>
        <charset val="238"/>
      </rPr>
      <t>/149x0,71/</t>
    </r>
  </si>
  <si>
    <r>
      <t xml:space="preserve">Příplatek za prohození sypaniny pro obsyp jímky
</t>
    </r>
    <r>
      <rPr>
        <i/>
        <sz val="10"/>
        <color rgb="FF0070C0"/>
        <rFont val="Arial CE"/>
        <charset val="238"/>
      </rPr>
      <t>/52.9m x 1m x 5.9m/</t>
    </r>
  </si>
  <si>
    <r>
      <t xml:space="preserve">Betonové lože poklopu - C25/30-XF3
</t>
    </r>
    <r>
      <rPr>
        <i/>
        <sz val="10"/>
        <color rgb="FF0070C0"/>
        <rFont val="Arial CE"/>
        <charset val="238"/>
      </rPr>
      <t>/(0.5-0.16)x0.2/</t>
    </r>
  </si>
  <si>
    <r>
      <t xml:space="preserve">Bednění základových desek,plochy rovinné, zřízení
</t>
    </r>
    <r>
      <rPr>
        <sz val="10"/>
        <color rgb="FF0070C0"/>
        <rFont val="Arial CE"/>
        <charset val="238"/>
      </rPr>
      <t>/</t>
    </r>
    <r>
      <rPr>
        <i/>
        <sz val="10"/>
        <color rgb="FF0070C0"/>
        <rFont val="Arial CE"/>
        <charset val="238"/>
      </rPr>
      <t>54x0.15+49x0.72/</t>
    </r>
  </si>
  <si>
    <r>
      <t xml:space="preserve">Základ.desky z betonu prostého C25/30 XA2 odolnost proti chemicky agresivnímu prostředí
</t>
    </r>
    <r>
      <rPr>
        <i/>
        <sz val="10"/>
        <color rgb="FF0070C0"/>
        <rFont val="Arial CE"/>
        <charset val="238"/>
      </rPr>
      <t>/159x0.15/</t>
    </r>
  </si>
  <si>
    <r>
      <t xml:space="preserve">Mazanina betonová tl. 12 - 24 cm C 20/25 z betonu prostého
</t>
    </r>
    <r>
      <rPr>
        <i/>
        <sz val="10"/>
        <color rgb="FF0070C0"/>
        <rFont val="Arial CE"/>
        <charset val="238"/>
      </rPr>
      <t>/116.6x0.18/</t>
    </r>
  </si>
  <si>
    <r>
      <t xml:space="preserve">Bednění základových desek,plochy rovinné,odbednění
</t>
    </r>
    <r>
      <rPr>
        <i/>
        <sz val="10"/>
        <color rgb="FF0070C0"/>
        <rFont val="Arial CE"/>
        <charset val="238"/>
      </rPr>
      <t>/54x0.15+49x0.72/</t>
    </r>
  </si>
  <si>
    <r>
      <t xml:space="preserve">Bednění kompl.konstr.neomít.BO pl.rovinných,zříz.
</t>
    </r>
    <r>
      <rPr>
        <i/>
        <sz val="10"/>
        <color rgb="FF0070C0"/>
        <rFont val="Arial CE"/>
        <charset val="238"/>
      </rPr>
      <t>/48.8x3.5+46.4x2.25+43.2x5.75/</t>
    </r>
  </si>
  <si>
    <r>
      <t xml:space="preserve">Beton komplet.konstrukcí železový C 25/30 nad 30cm
</t>
    </r>
    <r>
      <rPr>
        <i/>
        <sz val="10"/>
        <color rgb="FF0070C0"/>
        <rFont val="Arial CE"/>
        <charset val="238"/>
      </rPr>
      <t>/(148.8-116.6)x3.5+(134.6-116.6)x2.25/</t>
    </r>
  </si>
  <si>
    <r>
      <t xml:space="preserve">Bednění kompl.konstr.neomít.BO pl.rovinných,odbed.
</t>
    </r>
    <r>
      <rPr>
        <i/>
        <sz val="10"/>
        <color rgb="FF0070C0"/>
        <rFont val="Arial CE"/>
        <charset val="238"/>
      </rPr>
      <t>/48.8x3.5+46.4x2.25+43.2x5.75/</t>
    </r>
  </si>
  <si>
    <r>
      <t xml:space="preserve">Izolace, tlaková voda, svislá folií PE, do bednění
</t>
    </r>
    <r>
      <rPr>
        <i/>
        <sz val="10"/>
        <color rgb="FF0070C0"/>
        <rFont val="Arial CE"/>
        <charset val="238"/>
      </rPr>
      <t>/43.2x5.75/</t>
    </r>
  </si>
  <si>
    <r>
      <t xml:space="preserve">Izolace, tlaková voda, svislá folií PE, do volně
</t>
    </r>
    <r>
      <rPr>
        <i/>
        <sz val="10"/>
        <color rgb="FF0070C0"/>
        <rFont val="Arial CE"/>
        <charset val="238"/>
      </rPr>
      <t>/134.6-116.6+46.4x0.8/</t>
    </r>
  </si>
  <si>
    <r>
      <t xml:space="preserve">Samostatné vytažení izolace, pásy se svařenými spoji
</t>
    </r>
    <r>
      <rPr>
        <i/>
        <sz val="10"/>
        <color rgb="FF0070C0"/>
        <rFont val="Arial CE"/>
        <charset val="238"/>
      </rPr>
      <t>/49x0.6/</t>
    </r>
  </si>
  <si>
    <r>
      <t xml:space="preserve">Izolace, tlaková voda, vodorovná bentonitová rohož s tmelenými spoji
</t>
    </r>
    <r>
      <rPr>
        <i/>
        <sz val="10"/>
        <color rgb="FF0070C0"/>
        <rFont val="Arial CE"/>
        <charset val="238"/>
      </rPr>
      <t>/148.8+49x0.3/</t>
    </r>
  </si>
  <si>
    <r>
      <t xml:space="preserve">Bentonitová rohož tl. 8,0 mm dle specifikace technické zprávy (bez ztratného)
</t>
    </r>
    <r>
      <rPr>
        <i/>
        <sz val="10"/>
        <color rgb="FF0070C0"/>
        <rFont val="Arial CE"/>
        <charset val="238"/>
      </rPr>
      <t>/148.8+49x0.3/</t>
    </r>
  </si>
  <si>
    <r>
      <t xml:space="preserve">Izolace proti vlhkosti vodor.,nátěr penetr.emulzí včetně emulze 0,3 kg/m2
</t>
    </r>
    <r>
      <rPr>
        <i/>
        <sz val="10"/>
        <color rgb="FF0070C0"/>
        <rFont val="Arial CE"/>
        <charset val="238"/>
      </rPr>
      <t>/48.8x3.9+148.8-134.6+46.4x2.25/</t>
    </r>
  </si>
  <si>
    <r>
      <t xml:space="preserve">Izolace, tlak. voda, svislá pásy NAIP přitavením
</t>
    </r>
    <r>
      <rPr>
        <i/>
        <sz val="10"/>
        <color rgb="FF0070C0"/>
        <rFont val="Arial CE"/>
        <charset val="238"/>
      </rPr>
      <t>/2x(48.8x3.9+148.8-134.6+46.4x2)/</t>
    </r>
  </si>
  <si>
    <r>
      <t xml:space="preserve">SBS Modifikovaný asfaltový pás tl. 4,0 mm dle specifikace technické zprávy (bez ztratného)
</t>
    </r>
    <r>
      <rPr>
        <i/>
        <sz val="10"/>
        <color rgb="FF0070C0"/>
        <rFont val="Arial CE"/>
        <charset val="238"/>
      </rPr>
      <t>/2x(48.8x3.9+148.8-134.6+46.4x2+47.8x0.5)/</t>
    </r>
  </si>
  <si>
    <r>
      <t xml:space="preserve">Samostatné vytažení izolace, izolační membránou, volně
</t>
    </r>
    <r>
      <rPr>
        <i/>
        <sz val="10"/>
        <color rgb="FF0070C0"/>
        <rFont val="Arial CE"/>
        <charset val="238"/>
      </rPr>
      <t>/49x0.3/</t>
    </r>
  </si>
  <si>
    <r>
      <t xml:space="preserve">Izolace tlaková, ochranná textilie svislá včetně dodávky textilie CBR &gt; 8 kN
</t>
    </r>
    <r>
      <rPr>
        <i/>
        <sz val="10"/>
        <color rgb="FF0070C0"/>
        <rFont val="Arial CE"/>
        <charset val="238"/>
      </rPr>
      <t>/48.8x3.9+148.8-134,6+46.4x2.25/</t>
    </r>
  </si>
  <si>
    <r>
      <t xml:space="preserve">Lože pod potrubí ze štěrkopísku frakce 0 - 8 mm s dodáním štěrkopísku frakce 0 - 8 mm, tl. 0.1 m
(pod potrubí DN 200)
</t>
    </r>
    <r>
      <rPr>
        <i/>
        <sz val="10"/>
        <color rgb="FF0070C0"/>
        <rFont val="Arial CE"/>
        <charset val="238"/>
      </rPr>
      <t>/plocha v řezu x délka: 0.06x14.4/</t>
    </r>
  </si>
  <si>
    <r>
      <t xml:space="preserve">Vnitrostaveništní doprava suti do 10 m
</t>
    </r>
    <r>
      <rPr>
        <i/>
        <sz val="10"/>
        <color rgb="FF0070C0"/>
        <rFont val="Arial CE"/>
        <charset val="238"/>
      </rPr>
      <t>/3.14x0.15</t>
    </r>
    <r>
      <rPr>
        <i/>
        <vertAlign val="superscript"/>
        <sz val="10"/>
        <color rgb="FF0070C0"/>
        <rFont val="Arial CE"/>
        <charset val="238"/>
      </rPr>
      <t>2</t>
    </r>
    <r>
      <rPr>
        <i/>
        <sz val="10"/>
        <color rgb="FF0070C0"/>
        <rFont val="Arial CE"/>
        <charset val="238"/>
      </rPr>
      <t>x0.5x2.5/</t>
    </r>
  </si>
  <si>
    <r>
      <t xml:space="preserve">Obsyp potrubí bez prohození sypaniny s dodáním štěrkopísku frakce 0 - 8 mm
</t>
    </r>
    <r>
      <rPr>
        <i/>
        <sz val="10"/>
        <color rgb="FF0070C0"/>
        <rFont val="Arial CE"/>
        <charset val="238"/>
      </rPr>
      <t>/0.42x14.4/</t>
    </r>
  </si>
  <si>
    <r>
      <t xml:space="preserve">Výplň odvodňov. trativodů kam. hrubě drcen.
</t>
    </r>
    <r>
      <rPr>
        <i/>
        <sz val="10"/>
        <color rgb="FF0070C0"/>
        <rFont val="Arial CE"/>
        <charset val="238"/>
      </rPr>
      <t>/plocha v řezu x délka: 0.06x4/</t>
    </r>
  </si>
  <si>
    <r>
      <t xml:space="preserve">Výplňový beton C25/30 XF3 (do dna šachty v tl. 0.2m) - dodávka, uložení, hlazení
</t>
    </r>
    <r>
      <rPr>
        <i/>
        <sz val="10"/>
        <color rgb="FF0070C0"/>
        <rFont val="Arial CE"/>
        <charset val="238"/>
      </rPr>
      <t>/3.14 x 0.6</t>
    </r>
    <r>
      <rPr>
        <i/>
        <vertAlign val="superscript"/>
        <sz val="10"/>
        <color rgb="FF0070C0"/>
        <rFont val="Arial CE"/>
        <charset val="238"/>
      </rPr>
      <t>2</t>
    </r>
    <r>
      <rPr>
        <i/>
        <sz val="10"/>
        <color rgb="FF0070C0"/>
        <rFont val="Arial CE"/>
        <charset val="238"/>
      </rPr>
      <t>m x 0.30m/</t>
    </r>
  </si>
  <si>
    <t>Šoupátkový uzávěr DN 200 (těžká antikorozní úprava - nerezový klín a vřeteno, tělo litina, těžká povrchová ochrana v kvalitě GSK - epoxidový nástřik)  - včetně prodloužení vřetene - 2.0 m</t>
  </si>
  <si>
    <r>
      <t xml:space="preserve">Příplatek za ztížené hloubení v blízkosti vedení
</t>
    </r>
    <r>
      <rPr>
        <sz val="10"/>
        <color rgb="FF0070C0"/>
        <rFont val="Arial CE"/>
        <charset val="238"/>
      </rPr>
      <t>/</t>
    </r>
    <r>
      <rPr>
        <i/>
        <sz val="10"/>
        <color rgb="FF0070C0"/>
        <rFont val="Arial CE"/>
        <charset val="238"/>
      </rPr>
      <t>8.1x4+8.4x0.6+2.8x0.2/</t>
    </r>
  </si>
  <si>
    <r>
      <t xml:space="preserve">Vodorovná doprava skruží do 1 km
</t>
    </r>
    <r>
      <rPr>
        <i/>
        <sz val="10"/>
        <color rgb="FF0070C0"/>
        <rFont val="Arial CE"/>
        <charset val="238"/>
      </rPr>
      <t>/0.74x5+0.23x1/</t>
    </r>
  </si>
  <si>
    <r>
      <t xml:space="preserve">Nakládání vybouraných trub na dopravní prostředek
</t>
    </r>
    <r>
      <rPr>
        <i/>
        <sz val="10"/>
        <color rgb="FF0070C0"/>
        <rFont val="Arial CE"/>
        <charset val="238"/>
      </rPr>
      <t>/3x0.15/</t>
    </r>
  </si>
  <si>
    <r>
      <t xml:space="preserve">Vodorovná doprava vybour.trub do 1 km, do DN 800
</t>
    </r>
    <r>
      <rPr>
        <i/>
        <sz val="10"/>
        <color rgb="FF0070C0"/>
        <rFont val="Arial CE"/>
        <charset val="238"/>
      </rPr>
      <t>/3x0.15/</t>
    </r>
  </si>
  <si>
    <r>
      <t xml:space="preserve">Pažení stěn výkopu - zátažné - hloubky do 8 m
</t>
    </r>
    <r>
      <rPr>
        <i/>
        <sz val="10"/>
        <color rgb="FF0070C0"/>
        <rFont val="Arial CE"/>
        <charset val="238"/>
      </rPr>
      <t>/8.9x6.6+11.7x0.6+1.5x0.2/</t>
    </r>
  </si>
  <si>
    <r>
      <t xml:space="preserve">Odstranění pažení stěn - zátažné - hloubky do 8 m
</t>
    </r>
    <r>
      <rPr>
        <i/>
        <sz val="10"/>
        <color rgb="FF0070C0"/>
        <rFont val="Arial CE"/>
        <charset val="238"/>
      </rPr>
      <t>/8.9x6.6+11.7x0.6+1.5x0.2/</t>
    </r>
  </si>
  <si>
    <r>
      <t xml:space="preserve">Rozepření stěn pažení - zátažné - hl. do 8 m (2590 kg)
</t>
    </r>
    <r>
      <rPr>
        <sz val="10"/>
        <color rgb="FF0070C0"/>
        <rFont val="Arial CE"/>
        <charset val="238"/>
      </rPr>
      <t>/</t>
    </r>
    <r>
      <rPr>
        <i/>
        <sz val="10"/>
        <color rgb="FF0070C0"/>
        <rFont val="Arial CE"/>
        <charset val="238"/>
      </rPr>
      <t>9.2x6.6+8.4x0.6+2.8x0.2/</t>
    </r>
  </si>
  <si>
    <r>
      <t xml:space="preserve">Odstranění rozepření stěn - zátažné - hl. do 8 m
</t>
    </r>
    <r>
      <rPr>
        <sz val="10"/>
        <color rgb="FF0070C0"/>
        <rFont val="Arial CE"/>
        <charset val="238"/>
      </rPr>
      <t>/</t>
    </r>
    <r>
      <rPr>
        <i/>
        <sz val="10"/>
        <color rgb="FF0070C0"/>
        <rFont val="Arial CE"/>
        <charset val="238"/>
      </rPr>
      <t>9.2x6.6+8.4x0.6+2.8x0.2/</t>
    </r>
  </si>
  <si>
    <r>
      <t xml:space="preserve">Zásyp jam, rýh, šachet se zhutněním - hutněný na 95 % PS (pozn. štěrkovité zeminy hutnit na 97% PS)
</t>
    </r>
    <r>
      <rPr>
        <i/>
        <sz val="10"/>
        <color rgb="FF0070C0"/>
        <rFont val="Arial CE"/>
        <charset val="238"/>
      </rPr>
      <t>/8.1x5.9/</t>
    </r>
  </si>
  <si>
    <r>
      <t xml:space="preserve">Zásyp jam, rýh, šachet se zhutněním - hutněný na 100 % PS
</t>
    </r>
    <r>
      <rPr>
        <i/>
        <sz val="10"/>
        <color rgb="FF0070C0"/>
        <rFont val="Arial CE"/>
        <charset val="238"/>
      </rPr>
      <t>/8.1x0.5/</t>
    </r>
  </si>
  <si>
    <r>
      <t xml:space="preserve">Bednění stěn šachet pravoúhlých jednostranné
</t>
    </r>
    <r>
      <rPr>
        <i/>
        <sz val="10"/>
        <color rgb="FF0070C0"/>
        <rFont val="Arial CE"/>
        <charset val="238"/>
      </rPr>
      <t>/(1.8+1.5+1.8)x0.2/</t>
    </r>
  </si>
  <si>
    <r>
      <t xml:space="preserve">Dno šachet z betonu C 25/30, tl. 20 cm
</t>
    </r>
    <r>
      <rPr>
        <i/>
        <sz val="10"/>
        <color rgb="FF0070C0"/>
        <rFont val="Arial CE"/>
        <charset val="238"/>
      </rPr>
      <t>/1.5x1.8x0.2/</t>
    </r>
  </si>
  <si>
    <r>
      <t xml:space="preserve">Těsnění spár PU pěnou
</t>
    </r>
    <r>
      <rPr>
        <i/>
        <sz val="10"/>
        <color rgb="FF0070C0"/>
        <rFont val="Arial CE"/>
        <charset val="238"/>
      </rPr>
      <t>/2x0.9/</t>
    </r>
  </si>
  <si>
    <t>OSTATNÍ NÁKLADY CELKEM</t>
  </si>
  <si>
    <t>a předání ve 3 tištěných vyhotoveních a 1 datovém )</t>
  </si>
  <si>
    <t>h</t>
  </si>
  <si>
    <t xml:space="preserve">dokumentace stávajícího stavu (náklady na vyhotovení dokumentace skutečného provedení stavby </t>
  </si>
  <si>
    <t>( vypracuje úředně oprávněný zeměměřičský inženýr v pdf a dwg )</t>
  </si>
  <si>
    <t>geodetické zaměření nových kabelových skříní</t>
  </si>
  <si>
    <t>geodetické zaměření kabelové trasy</t>
  </si>
  <si>
    <t>ekologická likvidace odpadu (obaly, izolace kabelů atd.)  (z položek materiálu I - III)</t>
  </si>
  <si>
    <t>VI. OSTATNÍ NÁKLADY</t>
  </si>
  <si>
    <t>VEDLEJŠÍ ROZPOČTOVÉ NÁKLADY CELKEM</t>
  </si>
  <si>
    <t xml:space="preserve">dokumentace, a napojení objektů zař. Staveniště na energie ) </t>
  </si>
  <si>
    <t>( náklady na vybudování i odstranění zařízení staveniště, vč. případné proj.</t>
  </si>
  <si>
    <t>zařízení staveniště (z položky materiálu - I, II a III)</t>
  </si>
  <si>
    <t>výchozí revize</t>
  </si>
  <si>
    <t>V. VEDLEJŠÍ ROZPOČTOVÉ NÁKLADY</t>
  </si>
  <si>
    <t>Pozn : Cena za zemní práce je pouze orientační. Předpokládá se, že zemní práce budou prováděny současně s výstavbou skládky.</t>
  </si>
  <si>
    <t>ZEMNÍ PRÁCE CELKEM</t>
  </si>
  <si>
    <t>pouzdrový bet. základ pro stožár, hloubka cca 1,5 m</t>
  </si>
  <si>
    <t>jáma pro stožár (délka - 8,0m)</t>
  </si>
  <si>
    <r>
      <rPr>
        <sz val="10"/>
        <rFont val="Arial CE"/>
        <charset val="238"/>
      </rPr>
      <t>m</t>
    </r>
    <r>
      <rPr>
        <vertAlign val="superscript"/>
        <sz val="10"/>
        <rFont val="Arial CE"/>
        <charset val="238"/>
      </rPr>
      <t>3</t>
    </r>
  </si>
  <si>
    <t>odvoz zeminy, vč. uložení na skládce - délka x šířka výkopu x pískové lože (310m x 0,35m x 0,2m + 110m x 0,5m x 0,2m)</t>
  </si>
  <si>
    <r>
      <rPr>
        <sz val="10"/>
        <rFont val="Arial CE"/>
        <charset val="238"/>
      </rPr>
      <t>m</t>
    </r>
    <r>
      <rPr>
        <vertAlign val="superscript"/>
        <sz val="10"/>
        <rFont val="Arial CE"/>
        <family val="2"/>
        <charset val="238"/>
      </rPr>
      <t>2</t>
    </r>
  </si>
  <si>
    <t>provizorní úprava terénu - délka x šířka výkopu (310,0m x 0,5m + 110,0m x 0,7m)</t>
  </si>
  <si>
    <t>krycí deska</t>
  </si>
  <si>
    <r>
      <rPr>
        <sz val="10"/>
        <rFont val="Arial CE"/>
        <charset val="238"/>
      </rPr>
      <t>chránička pr. 110 mm</t>
    </r>
    <r>
      <rPr>
        <vertAlign val="superscript"/>
        <sz val="10"/>
        <rFont val="Arial CE"/>
        <charset val="238"/>
      </rPr>
      <t>2</t>
    </r>
  </si>
  <si>
    <t>chránička pr. 75 mm</t>
  </si>
  <si>
    <t>zemní práce k pilířové přípojkové skříni</t>
  </si>
  <si>
    <t>prohloubení výkopu pro zemnicí pásku</t>
  </si>
  <si>
    <t>odstranění bet. panelu 3x1m, vč. nahrazení novým panelem</t>
  </si>
  <si>
    <t>dtto, š. 50cm, tl. vrstvy 20cm</t>
  </si>
  <si>
    <t>zřízení kabel. lože z kopaného písku š. 35cm, tl. vrstvy 20cm</t>
  </si>
  <si>
    <t>dtto, 50 x 120 cm strojně</t>
  </si>
  <si>
    <t>výkop a záhrn kabelové ryhy 35 x 80 cm strojně</t>
  </si>
  <si>
    <t>dtto, 50 x 120 cm ručně</t>
  </si>
  <si>
    <t>výkop a zához kabelové ryhy 35 x 80 cm ručně</t>
  </si>
  <si>
    <t>vytyčení trati kabel. vedení ve volném terénu</t>
  </si>
  <si>
    <t>náklady na vytyčení stávajících podzemních vedení</t>
  </si>
  <si>
    <t>IV. ZEMNÍ PRÁCE</t>
  </si>
  <si>
    <t>Montáž</t>
  </si>
  <si>
    <t>Dodávka</t>
  </si>
  <si>
    <t>Náklady [ Kč ]</t>
  </si>
  <si>
    <t>Jednotková cena</t>
  </si>
  <si>
    <t>M.j.</t>
  </si>
  <si>
    <t>Zkrácený popis</t>
  </si>
  <si>
    <t>Poř. č.</t>
  </si>
  <si>
    <t>OSVĚTLENÍ AREÁLU CELKEM</t>
  </si>
  <si>
    <t>podružný materiál  (z materiálu p.č. 63 - p.č. 76)</t>
  </si>
  <si>
    <t>prořez kabelů a vodičů  (z položky ROZVODY CELKEM)</t>
  </si>
  <si>
    <t>SVÍTIDLA A PŘÍSLUŠENSTVÍ CELKEM:</t>
  </si>
  <si>
    <t>LED svítidlo 1x50W s plochým sklem, 3000K, IP 66</t>
  </si>
  <si>
    <t>SVÍTIDLA A PŘÍSLUŠENSTVÍ :</t>
  </si>
  <si>
    <t>UZEMNĚNÍ CELKEM:</t>
  </si>
  <si>
    <t>antikorozní ochrana – izolace spojů a přechodů země - vzduch</t>
  </si>
  <si>
    <t>svorka spojovací SR 03, popř. svařovaný spoj</t>
  </si>
  <si>
    <t>svorka zkušební SZ, příp SP1, SR02 (na spodní části stožáru)</t>
  </si>
  <si>
    <t>kulatina FeZn pr. 10 - vývod 1,5m</t>
  </si>
  <si>
    <t>zemnicí pásek FeZn 30 x 4 (1,0 m =&gt; 0,95kg) - trasa 10,0m</t>
  </si>
  <si>
    <t>UZEMNĚNÍ:</t>
  </si>
  <si>
    <t>ROZVODY CELKEM:</t>
  </si>
  <si>
    <r>
      <rPr>
        <sz val="10"/>
        <rFont val="Arial CE"/>
        <charset val="238"/>
      </rPr>
      <t>ukončení kabelů, vč. zapojení do 3x2,5 mm</t>
    </r>
    <r>
      <rPr>
        <vertAlign val="superscript"/>
        <sz val="10"/>
        <rFont val="Arial CE"/>
        <family val="2"/>
        <charset val="238"/>
      </rPr>
      <t>2</t>
    </r>
  </si>
  <si>
    <t>dtto, CYKY-J 5x4 - volně - kabelová trasa + vývody z rozváděče a ke stožáru VO (10,0m + 2x 3,0m)</t>
  </si>
  <si>
    <t>kabel CYKY-J 3x1,5 - volně  - kabelová trasa ve stožáru VO (2x 10,0m)</t>
  </si>
  <si>
    <t>ROZVODY :</t>
  </si>
  <si>
    <t>STOŽÁRY, VÝLOŽNÍKY A PŘÍSLUŠENSTVÍ CELKEM:</t>
  </si>
  <si>
    <t>izolace spodní části stožárů (smršťovací trubka) 160/55</t>
  </si>
  <si>
    <t>závitová pojistka E27, 6A</t>
  </si>
  <si>
    <t>stožárová rozvodnice dvojpojistková IP 43, TN-S</t>
  </si>
  <si>
    <r>
      <rPr>
        <sz val="10"/>
        <rFont val="Arial CE"/>
        <charset val="238"/>
      </rPr>
      <t xml:space="preserve">dvojvýložník 1,0m, úhel sevření 180°, </t>
    </r>
    <r>
      <rPr>
        <b/>
        <sz val="10"/>
        <rFont val="Arial CE"/>
        <charset val="238"/>
      </rPr>
      <t>úhel naklonění 5°</t>
    </r>
  </si>
  <si>
    <t>osvětlovací stožár, nadzemní část 8,0m</t>
  </si>
  <si>
    <t>STOŽÁRY, VÝLOŽNÍKY A PŘÍSLUŠENSTVÍ :</t>
  </si>
  <si>
    <t>III. OSVĚTLENÍ AREÁLU</t>
  </si>
  <si>
    <t>TECHNOLOGIE ČERPÁNÍ CELKEM</t>
  </si>
  <si>
    <t>ROZVÁDĚČE:</t>
  </si>
  <si>
    <t>atyp. konstrukce k uchycení rozváděče a zás. skříně vedle rozváděče se stříškou</t>
  </si>
  <si>
    <t>ROZVÁDĚČ Rj6:  - CELKEM</t>
  </si>
  <si>
    <t>záložní zdroj 600W (1000VA), 230V</t>
  </si>
  <si>
    <t>propojky, svorky atd.</t>
  </si>
  <si>
    <t>průchodky</t>
  </si>
  <si>
    <t>zásuvka 230V, 16A, IP20, na DIN lištu</t>
  </si>
  <si>
    <t>zářivkové svítidlo s vlastním vypínačem 18W, IP20</t>
  </si>
  <si>
    <t>termostat NSYCCOTHC, 0 – 60°C</t>
  </si>
  <si>
    <t>topení NSYCR150WU2, 150W, 230V</t>
  </si>
  <si>
    <t>GSM komunikátor, 8x vstup, 2x + 2x výstup, 230V, na DIN lištu, vč. Zdroje a externí antény - bez SIM karty</t>
  </si>
  <si>
    <t>dtto, poruchy čerpadla (barva červená), 230V, na DIN lištu</t>
  </si>
  <si>
    <t>signálka chodu čerpadla (barva bílá), 230V, na DIN lištu</t>
  </si>
  <si>
    <t>tlačítkový ovladač s přepínacím kontaktem (barva černá), 230V, 1x 6A</t>
  </si>
  <si>
    <t>časové relé 230V, 16A, na DIN lištu</t>
  </si>
  <si>
    <t>stykač 230V, 4p. 25A na DIN lištu, vč. Pomocných kontaktů</t>
  </si>
  <si>
    <t>pomocné relé 230V, 16A, 4x přep. kontakt</t>
  </si>
  <si>
    <t>otočný ovladač 1/2. 230V, 6A</t>
  </si>
  <si>
    <t>otočný ovladač RUČ/0/AUT. 230V, 6A</t>
  </si>
  <si>
    <t>proudový chránič s nadproudou ochranou 1Nx6A, 30mA</t>
  </si>
  <si>
    <t>dtto, 3x20A, 10kA, char. C, na DIN lištu</t>
  </si>
  <si>
    <t>jistič 1x16A, 10kA, char. B, na DIN lištu</t>
  </si>
  <si>
    <t>jistič 1x6A, 10kA, char. B, na DIN lištu</t>
  </si>
  <si>
    <t>jistič 1Nx4A, 10kA, char. B, na DIN lištu</t>
  </si>
  <si>
    <t>jistič 1Nx2A, 10kA, char. B, na DIN lištu</t>
  </si>
  <si>
    <t>spínač motoru vč. stykače a propojovací sady 3x 25A, vč. pomocných kontaktů</t>
  </si>
  <si>
    <t>dig. proudový chránič 4x63A, 300mA, char. "G/A+"</t>
  </si>
  <si>
    <t>svodič přepětí typ 1, TN-C, 100kA (10/350 us), 3p., na DIN lištu</t>
  </si>
  <si>
    <t>hlavní vypínač 3x635A, osazený na boku rozváděče s ovl. hlavicí</t>
  </si>
  <si>
    <t>oceloplechová skříň, rozměry: 800×1000×300 mm (š × v × h), IP 55/20</t>
  </si>
  <si>
    <t>ROZVÁDĚČ Rj2:  - dle výkresu č. D.1.10.7 vyrobí oprávněná firma</t>
  </si>
  <si>
    <t>SPÍNACÍ PRVKY, ZÁSUVKY A OSTATNÍ MATERIÁL:</t>
  </si>
  <si>
    <t>sada</t>
  </si>
  <si>
    <t>Podružný materiál(vruty,kotvy,hmoždínky…)</t>
  </si>
  <si>
    <t>Rozvaděč do 50kg-usazení</t>
  </si>
  <si>
    <t>zapojení kabelů v rozvaděčích do 50mm2</t>
  </si>
  <si>
    <t>zapojení kabelů v rozvaděčích do 6mm2</t>
  </si>
  <si>
    <t>zapojení kabelů v rozváděčích do 2,5mm2</t>
  </si>
  <si>
    <t>plovákové spínače 230V, 6A, IP 68, přep. kontakt</t>
  </si>
  <si>
    <t>konstrukce pro zás. skříň se stříškou (sam. stojící)</t>
  </si>
  <si>
    <t>1x zás. 230V/16A, 1x zás. 3P+N+PE/16A, 1x zás. 3P+N+PE/32A, 1x 24V/4A</t>
  </si>
  <si>
    <r>
      <rPr>
        <sz val="10"/>
        <rFont val="Arial"/>
        <family val="2"/>
        <charset val="238"/>
      </rPr>
      <t xml:space="preserve">zásuvková skříň  63A, 400V, </t>
    </r>
    <r>
      <rPr>
        <b/>
        <sz val="10"/>
        <rFont val="Arial"/>
        <family val="2"/>
        <charset val="238"/>
      </rPr>
      <t>IP 67</t>
    </r>
    <r>
      <rPr>
        <sz val="10"/>
        <rFont val="Arial"/>
        <family val="2"/>
        <charset val="238"/>
      </rPr>
      <t>, vč. proudového chrániče na všechny zásuvky</t>
    </r>
  </si>
  <si>
    <t>svorka pro ochr. pospojování</t>
  </si>
  <si>
    <r>
      <rPr>
        <sz val="10"/>
        <rFont val="Arial"/>
        <family val="2"/>
        <charset val="238"/>
      </rPr>
      <t xml:space="preserve">instalační krabice </t>
    </r>
    <r>
      <rPr>
        <b/>
        <sz val="10"/>
        <rFont val="Arial"/>
        <family val="2"/>
        <charset val="238"/>
      </rPr>
      <t>IP 67</t>
    </r>
  </si>
  <si>
    <t>VNITŘNÍ ROZVODY:</t>
  </si>
  <si>
    <t>dtto, CY 25 zž. (H07V-R)</t>
  </si>
  <si>
    <t>dtto, CY 6 zž. (H07V-U)</t>
  </si>
  <si>
    <t>vodič CY 4 zž. (H07V-U)</t>
  </si>
  <si>
    <t>dtto, CYKY-J 5x6</t>
  </si>
  <si>
    <t>dtto, CYKY-J 5x4</t>
  </si>
  <si>
    <t>kabel CYKY-J 5x2,5 (5C x 2,5)</t>
  </si>
  <si>
    <t>kabel CYKY-O 12x1,5 (12A x 1,5)</t>
  </si>
  <si>
    <t>kabel CYKY-J 5x1,5 (5C x 1,5)</t>
  </si>
  <si>
    <t>kabel CYKY-J 3x1,5 (3C x 1,5)</t>
  </si>
  <si>
    <t>ÚLOŽNÝ MATERIÁL CELKEM:</t>
  </si>
  <si>
    <t>chránička pr. 50 mm</t>
  </si>
  <si>
    <t>dtto, pr. 40 mm</t>
  </si>
  <si>
    <t>dtto, pr. 25 mm</t>
  </si>
  <si>
    <t>trubka ochranná ohebná pr. 20 mm</t>
  </si>
  <si>
    <t>ÚLOŽNÝ MATERIÁL:</t>
  </si>
  <si>
    <t>II. TECHNOLOGIE ČERPÁNÍ:</t>
  </si>
  <si>
    <t>ROZVODY NN CELKEM</t>
  </si>
  <si>
    <t>podružný materiál  (z materiálu p.č. 1 - p.č. 11)</t>
  </si>
  <si>
    <t>zemnicí pásek FeZn 30 x 4 - trasa 100m + vývody (1,0 m =&gt; 0,95kg)</t>
  </si>
  <si>
    <t>KABELOVÉ SKŘÍNĚ NN CELKEM:</t>
  </si>
  <si>
    <t>výk. pojistka PN2 100A gG</t>
  </si>
  <si>
    <t>výk. pojistka PN000 50A gG</t>
  </si>
  <si>
    <t>výk. pojistka PN000 63A gG</t>
  </si>
  <si>
    <t>přípojková skříň pilířová SS300/NKE1P</t>
  </si>
  <si>
    <t>KABELOVÉ SKŘÍNĚ NN:</t>
  </si>
  <si>
    <r>
      <rPr>
        <sz val="10"/>
        <rFont val="Arial CE"/>
        <charset val="238"/>
      </rPr>
      <t>dtto, do 3x240+120 mm</t>
    </r>
    <r>
      <rPr>
        <vertAlign val="superscript"/>
        <sz val="10"/>
        <rFont val="Arial CE"/>
        <family val="2"/>
        <charset val="238"/>
      </rPr>
      <t>2</t>
    </r>
  </si>
  <si>
    <t>6.</t>
  </si>
  <si>
    <r>
      <rPr>
        <sz val="10"/>
        <rFont val="Arial CE"/>
        <charset val="238"/>
      </rPr>
      <t>ukončení kabelů, vč. zapojení do 4x50 mm</t>
    </r>
    <r>
      <rPr>
        <vertAlign val="superscript"/>
        <sz val="10"/>
        <rFont val="Arial CE"/>
        <family val="2"/>
        <charset val="238"/>
      </rPr>
      <t>2</t>
    </r>
  </si>
  <si>
    <t>5.</t>
  </si>
  <si>
    <r>
      <rPr>
        <sz val="10"/>
        <rFont val="Arial CE"/>
        <charset val="238"/>
      </rPr>
      <t>dtto, 50-150mm</t>
    </r>
    <r>
      <rPr>
        <vertAlign val="superscript"/>
        <sz val="10"/>
        <rFont val="Arial CE"/>
        <family val="2"/>
        <charset val="238"/>
      </rPr>
      <t>2</t>
    </r>
  </si>
  <si>
    <t>4.</t>
  </si>
  <si>
    <r>
      <rPr>
        <sz val="10"/>
        <rFont val="Arial CE"/>
        <charset val="238"/>
      </rPr>
      <t>smršťovací hlavice rozdělovací 6-50mm</t>
    </r>
    <r>
      <rPr>
        <vertAlign val="superscript"/>
        <sz val="10"/>
        <rFont val="Arial CE"/>
        <family val="2"/>
        <charset val="238"/>
      </rPr>
      <t>2</t>
    </r>
  </si>
  <si>
    <t>3.</t>
  </si>
  <si>
    <t>dtto, 1-AYKY 3x120+70 - volně - kabelová trasa + vývody ke skříním (350,0m + 2x 3,0m)</t>
  </si>
  <si>
    <t>2.</t>
  </si>
  <si>
    <t>kabel CYKY-J 4x25 - volně - kabelová trasa + vývody ke skříním (40,0m + 4x 2,0m)</t>
  </si>
  <si>
    <t>1.</t>
  </si>
  <si>
    <t>ROZVODY:</t>
  </si>
  <si>
    <t>I. ROZVODY NN</t>
  </si>
  <si>
    <t>Veškeré práce musí být provedeny dle platných ČSN !</t>
  </si>
  <si>
    <t>POŽADAVKY NA ZMĚNY VÝMĚR V PRŮBĚHU REALIZACE NEBUDOU AKCEPTOVÁNY!</t>
  </si>
  <si>
    <t>V případě zjištěných rozdílů upozorní na tyto rozdíly ve lhůtě pro zpracování nabídek a vyžádat si dodatečné informace k zadávacím podmínkám.</t>
  </si>
  <si>
    <t>ZPRACOVATEL NABÍDKY JE POVINEN PROVĚŘIT SPECIFIKACE A VÝMĚRY VE VÝKAZU VÝMĚR.</t>
  </si>
  <si>
    <t xml:space="preserve">Nedílnou součástí soupisu materiálu a výkazu výměr je prováděcí projektová dokumentace. </t>
  </si>
  <si>
    <t>nebo materiálů a zadavatel připouští použití i jiného výrobku nebo materiálu, splňujícího tyto minimální požadavky</t>
  </si>
  <si>
    <t>i) pokud se v dokumentaci vyskytují obchodní názvy, jedná se pouze o vymezení požadovaných standardů výrobku, technologie</t>
  </si>
  <si>
    <t xml:space="preserve">h) v jednotkových cenách zahrnuto : průběžný úklid staveniště a přilehlých komunikací, likvidace odpadů, případná dočasná dopravní omezení </t>
  </si>
  <si>
    <t>g) dodávky zahrnuje rovněž nezbytná opatření pro ochranu stávajících sítí, komunikací nebo staveb</t>
  </si>
  <si>
    <t xml:space="preserve">f) rovněž jsou součástí dodávky veškerá geodetická měření  </t>
  </si>
  <si>
    <t>e) v rozsahu prací jsou rovněž zahrnuty veškeré nezbytné prvky, práce a pomocné materiály neuvedené v  tomto soupisu, které jsou nezbytně nutné k realizaci a provozování díla</t>
  </si>
  <si>
    <t>d) součástí dodávky je kompletní dokladová část nutná pro získání kolaudačního souhlasu</t>
  </si>
  <si>
    <t>c) součástí dodávky je zpracování veškeré dílenské dokumentace a dokumentace skutečného provedení</t>
  </si>
  <si>
    <t>b) součástí prací jsou veškerá potřebná měření a zkoušky pro uvedení zařízení do provozu, zaškolení obsluhy , manuály a revize v češtině)</t>
  </si>
  <si>
    <t>a) veškeré náklady na přípomoce zahrnout do jednotlivých jednotkových cen</t>
  </si>
  <si>
    <t xml:space="preserve">POZN. pro celou stavbu :     </t>
  </si>
  <si>
    <t>(VEŠKERÉ CENY BEZ DPH)</t>
  </si>
  <si>
    <t>OSTATNÍ NÁKLADY - položky stanoveny z výkresů č. D.1.10.4 – D.1.10.7</t>
  </si>
  <si>
    <t>VEDLEJŠÍ ROZPOČTOVÉ NÁKLADY</t>
  </si>
  <si>
    <t>ZEMNÍ PRÁCE - položky stanoveny z výkresu č. D.1.10.4</t>
  </si>
  <si>
    <t>OSVĚTLENÍ AREÁLU  - položky stanoveny z výkresu č. D.1.10.4</t>
  </si>
  <si>
    <t>TECHNOLOGIE ČERPÁNÍ  - položky stanoveny z výkresů č. D.1.10.4 – D.1.10.7</t>
  </si>
  <si>
    <t>ROZVODY NN  - položky stanoveny z výkresů č. D.1.10.4 a D.1.10.5</t>
  </si>
  <si>
    <t>( všechny položky "vlastní" - R - položky, doporučená cenová soustava RTS )</t>
  </si>
  <si>
    <t>REKAPITULACE NÁKLADŮ</t>
  </si>
  <si>
    <t>Dne : 29. 3. 2021</t>
  </si>
  <si>
    <t>Sdružení pro likvidaci komunálního odpadu Borek, Krajířova 27, 380 01 Dačice</t>
  </si>
  <si>
    <t>Stavebník:</t>
  </si>
  <si>
    <t>Ing. O. Diviš</t>
  </si>
  <si>
    <t>L. Semerád</t>
  </si>
  <si>
    <t>Skládka odpadů S-OO Borek</t>
  </si>
  <si>
    <t>Zodp. projektant :</t>
  </si>
  <si>
    <t>Zpracoval :</t>
  </si>
  <si>
    <t>„SKLÁDKA ODPADŮ S-OO BOREK, ROZŠÍŘENÍ SKLÁDKY - V. Etapa"</t>
  </si>
  <si>
    <t>Akce:</t>
  </si>
  <si>
    <t>SOUPIS OCENĚNÝCH PRACÍ A DODÁVEK A JEJICH NÁKLADY</t>
  </si>
  <si>
    <t>Provozní soubor PS 02 - CELKEM</t>
  </si>
  <si>
    <t>Karta SIM + kredit ( k bezdrátovému hlásiči signalizace poruchy čerpadel 1x J1 a 2x J2)</t>
  </si>
  <si>
    <t xml:space="preserve">Připojení čerpadla k nn vč. úpravy ukončení kabelů a uchycení  - montáž </t>
  </si>
  <si>
    <t>PS 02 Provozní soubor</t>
  </si>
  <si>
    <t xml:space="preserve"> Provozní soubor PS 02</t>
  </si>
  <si>
    <t>Jímka průsakových vod – J1 (rekonstrukce ŠOZS)</t>
  </si>
  <si>
    <t>Zpevnění koryta - betonová žlabovka š.0,6m, hl.0,1 m uložená do betonového lože z bet. třídy C 25/30 XF3 tl. 0,1 m  (0,12 m3/bm), vyspárování maltou MC 25 XF3</t>
  </si>
  <si>
    <t>Odvodňovací příkop B</t>
  </si>
  <si>
    <r>
      <t xml:space="preserve">Přesun hmot, trub. vedení plast. obsypaná kamenivem
</t>
    </r>
    <r>
      <rPr>
        <i/>
        <sz val="10"/>
        <color rgb="FF0070C0"/>
        <rFont val="Arial CE"/>
        <charset val="238"/>
      </rPr>
      <t>/0.79t/mb x 21.7m/</t>
    </r>
  </si>
  <si>
    <r>
      <t>m</t>
    </r>
    <r>
      <rPr>
        <vertAlign val="superscript"/>
        <sz val="10"/>
        <rFont val="Arial CE"/>
      </rPr>
      <t>3</t>
    </r>
  </si>
  <si>
    <t>Příčný práh 1,2 x 0,3 x 0,6 m z betonu C 25/30 XF3 - betonáž do výkopu</t>
  </si>
  <si>
    <r>
      <t xml:space="preserve">Vývrt  </t>
    </r>
    <r>
      <rPr>
        <sz val="10"/>
        <rFont val="Calibri"/>
        <family val="2"/>
        <charset val="238"/>
      </rPr>
      <t>Ø</t>
    </r>
    <r>
      <rPr>
        <sz val="10"/>
        <rFont val="Arial CE"/>
      </rPr>
      <t>350 mm do betonové stěny tl. 350 mm</t>
    </r>
  </si>
  <si>
    <r>
      <t>Betonové čelo šikmé 1,2 x 0,65 x 0,75 m</t>
    </r>
    <r>
      <rPr>
        <sz val="10"/>
        <rFont val="Arial CE"/>
      </rPr>
      <t xml:space="preserve"> - dodávka, montáž</t>
    </r>
  </si>
  <si>
    <t>Potrubí PVC KD DN 315 vč. pryžového těsnění v hrdlech, zatěsnění na výtoku montážní pěnou a maltou MC25 XF3 - dodávka, montáž</t>
  </si>
  <si>
    <t>Trubní propustek</t>
  </si>
  <si>
    <t>Odvodňovací příkop A</t>
  </si>
  <si>
    <r>
      <t xml:space="preserve">Hloubení nezapaž. rýh hor. tř. těž. I (ČSN 73 6133) do 100 m3, STROJNĚ
</t>
    </r>
    <r>
      <rPr>
        <i/>
        <sz val="10"/>
        <color rgb="FF0070C0"/>
        <rFont val="Arial CE"/>
        <charset val="238"/>
      </rPr>
      <t>/výkopy pro zemní příkopy mimo SO 112 - rozsah stanoven programem Autodesk Civil 3D/</t>
    </r>
  </si>
  <si>
    <t>Vykopávky pro odvodňovací příkopy</t>
  </si>
  <si>
    <t>Potrubí PP KORUG DN 250 - dodávka, montáž</t>
  </si>
  <si>
    <t>Litinová dvoumříž s únosností třídy "C" - dodávka, montáž</t>
  </si>
  <si>
    <t>Horská vpusť betonová prefabrikovaná - komplet, rozměr 0,88m/1,5m, hloubky 1,975m s nástavcem h=0,2m a rámem pro litinový pojízdný poklop - dodávka, uložení, montáž</t>
  </si>
  <si>
    <t>Horská vpust HV2 s odvodňovacím potrubím</t>
  </si>
  <si>
    <t>bm</t>
  </si>
  <si>
    <t>Betonový práh z obrubníků chodníkových 0,25 x 0,1 x 1,0 m s uložením do betonového lože 0,06 m2/bm</t>
  </si>
  <si>
    <t>Zpevnění koryta z mělioračních dlaždic 0,5 x 0,5 s 0,08 m (24 ks) s uložením do betonového lože C 25/30 -XF3 vč. rozměrové úpravy 4 ks dlaždic (odřez)</t>
  </si>
  <si>
    <r>
      <t xml:space="preserve">Drenážní potrubí plné </t>
    </r>
    <r>
      <rPr>
        <sz val="10"/>
        <rFont val="Calibri"/>
        <family val="2"/>
        <charset val="238"/>
      </rPr>
      <t>Ø</t>
    </r>
    <r>
      <rPr>
        <sz val="10"/>
        <rFont val="Arial CE"/>
        <charset val="238"/>
      </rPr>
      <t>100 mm dl.0,3 m - 2ks</t>
    </r>
  </si>
  <si>
    <t>Vtokový objekt</t>
  </si>
  <si>
    <t xml:space="preserve">Přesun hmot </t>
  </si>
  <si>
    <t>Opevnění kamenným záhozem v tl. 30 cm, velikost kamene 63-150 (250) mm</t>
  </si>
  <si>
    <t>Bednění otvoru stěn plochy do 0,5 m2, zřízení a odbednění</t>
  </si>
  <si>
    <t>Zpevnění koryta v dl, 9,55 m z mělioračních dlaždic 0,5 x 0,5 s 0,08 m (38 ks) s uložením do betonového lože C 25/30 -XF3 vč. rozměrové úpravy 2 ks dlaždic (odřez), vyspárování maltou MC 25 XF3</t>
  </si>
  <si>
    <t>Zpevnění koryta v dl, 9,55 m - betonová žlabovka š.0,8m, hl.0,2 m uložená do betonového lože z bet. třídy C 25/30 XF3 tl. 0,1 m  (0,12 m3/bm), vyspárování maltou MC 25 XF3</t>
  </si>
  <si>
    <t>Vyústní objekt</t>
  </si>
  <si>
    <r>
      <t xml:space="preserve">Zásyp jam, rýh, šachet se zhutněním - hutněný na 95 % PS
</t>
    </r>
    <r>
      <rPr>
        <i/>
        <sz val="10"/>
        <color rgb="FF0070C0"/>
        <rFont val="Arial CE"/>
        <charset val="238"/>
      </rPr>
      <t>/čelo propustku/</t>
    </r>
  </si>
  <si>
    <t>Základ čela propustku - beton komplet. konstrukční prostý  C 25/30  XF3
/1,25 m x 0,7m x 4,6m /</t>
  </si>
  <si>
    <t>Výtokové čelo zatrubnění</t>
  </si>
  <si>
    <r>
      <t xml:space="preserve">Přesun hmot, trub. vedení plast. obsypaná kamenivem
</t>
    </r>
    <r>
      <rPr>
        <i/>
        <sz val="10"/>
        <color rgb="FF0070C0"/>
        <rFont val="Arial CE"/>
        <charset val="238"/>
      </rPr>
      <t>/0.79t/mb x 40m/</t>
    </r>
  </si>
  <si>
    <r>
      <t xml:space="preserve">Přesun hmot, trub. vedení plast. uložená do betonu
</t>
    </r>
    <r>
      <rPr>
        <i/>
        <sz val="10"/>
        <color rgb="FF0070C0"/>
        <rFont val="Arial CE"/>
        <charset val="238"/>
      </rPr>
      <t>/1t/mb x 149,6m/</t>
    </r>
  </si>
  <si>
    <r>
      <t xml:space="preserve">Obsyp potrubí bez prohození sypaniny s dodáním štěrkopísku frakce 0-16 mm
(okolo a 0.3 m nad potrubí D500 mimo obetonovaný úsek)
</t>
    </r>
    <r>
      <rPr>
        <i/>
        <sz val="10"/>
        <color rgb="FF0070C0"/>
        <rFont val="Arial CE"/>
        <charset val="238"/>
      </rPr>
      <t>/0.9m</t>
    </r>
    <r>
      <rPr>
        <i/>
        <vertAlign val="superscript"/>
        <sz val="10"/>
        <color rgb="FF0070C0"/>
        <rFont val="Arial CE"/>
        <charset val="238"/>
      </rPr>
      <t>2</t>
    </r>
    <r>
      <rPr>
        <i/>
        <sz val="10"/>
        <color rgb="FF0070C0"/>
        <rFont val="Arial CE"/>
        <charset val="238"/>
      </rPr>
      <t xml:space="preserve"> x 40m/</t>
    </r>
  </si>
  <si>
    <t>Potrubí PP DN 500 SN16 - dodávka, montáž</t>
  </si>
  <si>
    <t>KARI SÍŤ 8/8-OKA100/100, RŠ 1500mm - dodávka, uložení do bednění</t>
  </si>
  <si>
    <t>KARI SÍŤ 8/8-OKA100/100, RŠ 2000mm - dodávka, uložení do podkladního betonu</t>
  </si>
  <si>
    <r>
      <t xml:space="preserve">Přesun hmot, trub. vedení plast. obsypaná kamenivem
</t>
    </r>
    <r>
      <rPr>
        <i/>
        <sz val="10"/>
        <color rgb="FF0070C0"/>
        <rFont val="Arial CE"/>
        <charset val="238"/>
      </rPr>
      <t>/0.1t/mb x 149,6m/</t>
    </r>
  </si>
  <si>
    <t>Trativody z drenážních trubek DN125, SN8 - lože štěrkopísek frakce 0-8 mm a obsyp kamenivo frakce 8-16 mm, perforované drenážní trubky D 125 mm</t>
  </si>
  <si>
    <r>
      <t xml:space="preserve">Hloubení rýh š. do 200 cm hor. tř. těž. I (ČSN 73 6133) do 100 m3, STROJNĚ - rýha š. 0.2 m, hl. do 0.2 m, pro meliorační potrubí hor. tř. těž. I (ČSN 73 6133), s vodor. přemístěním výkopku podél rýhy do 10 m
</t>
    </r>
    <r>
      <rPr>
        <i/>
        <sz val="10"/>
        <color rgb="FF0070C0"/>
        <rFont val="Arial CE"/>
        <charset val="238"/>
      </rPr>
      <t>/149.6m x 0.2m x 0.2m/</t>
    </r>
  </si>
  <si>
    <t>Zatrubnění občasné odoteče</t>
  </si>
  <si>
    <r>
      <t xml:space="preserve">Přesun hmot, trub. vedení plast. obsypaná kamenivem
</t>
    </r>
    <r>
      <rPr>
        <i/>
        <sz val="10"/>
        <color rgb="FF0070C0"/>
        <rFont val="Arial CE"/>
        <charset val="238"/>
      </rPr>
      <t>/0.79t/mb x 3.0m/</t>
    </r>
  </si>
  <si>
    <r>
      <t xml:space="preserve">Příplatek za prohození sypaniny pro zpětný zásyp šachty (zrno &lt; 22 mm)
</t>
    </r>
    <r>
      <rPr>
        <i/>
        <sz val="10"/>
        <color rgb="FF0070C0"/>
        <rFont val="Arial CE"/>
        <charset val="238"/>
      </rPr>
      <t>/17m x 0.6m x 0.4m/</t>
    </r>
  </si>
  <si>
    <r>
      <t xml:space="preserve">Zásyp jam, rýh, šachet se zhutněním - hutněný na 95 % PS z vykopané zeminy uložené podél rýhy
</t>
    </r>
    <r>
      <rPr>
        <i/>
        <sz val="10"/>
        <color rgb="FF0070C0"/>
        <rFont val="Arial CE"/>
        <charset val="238"/>
      </rPr>
      <t>/17m x 0.6m x 0.6m/</t>
    </r>
  </si>
  <si>
    <r>
      <t xml:space="preserve">Obetonování potrubí stok betonem C25/30 XA2 - dodávka, uložení, ošetřování (obetonování dna šachty)
</t>
    </r>
    <r>
      <rPr>
        <i/>
        <sz val="10"/>
        <color rgb="FF0070C0"/>
        <rFont val="Arial CE"/>
        <charset val="238"/>
      </rPr>
      <t>/1.84m</t>
    </r>
    <r>
      <rPr>
        <i/>
        <vertAlign val="superscript"/>
        <sz val="10"/>
        <color rgb="FF0070C0"/>
        <rFont val="Arial CE"/>
        <charset val="238"/>
      </rPr>
      <t>2</t>
    </r>
    <r>
      <rPr>
        <i/>
        <sz val="10"/>
        <color rgb="FF0070C0"/>
        <rFont val="Arial CE"/>
        <charset val="238"/>
      </rPr>
      <t xml:space="preserve"> x 0.6m/</t>
    </r>
  </si>
  <si>
    <t>ZÁTKA DN 300 S EXCENTRICKY VYVRTANÝM OTVOREM
PRO DRENÁŽNÍ POTRUBÍ DN150 - dodávka, montáž</t>
  </si>
  <si>
    <t>Koleno kanalizační 300/ 45°</t>
  </si>
  <si>
    <t>Montáž tvarovek jednoos. plast. gum. kroužek DN300</t>
  </si>
  <si>
    <t>UNIVERZÁLNÍ PŘECHODOVÁ PRUŽNÁ SPOJKA 430/315 SN8- dodávka, montáž, nasadit na bet. potrubí</t>
  </si>
  <si>
    <t>Vsuvka - PVC KG POTRUBÍ DN300 SN8, dl. 0.35m - dodávka, montaž</t>
  </si>
  <si>
    <t>PP ŠACHTA Ø 600 - délky 5.0m - Dílce:  ŠACHTOVÉ DNO S HRDLY KG NA VTOCÍCH I VÝTOKU DN 300 (3 ks),
svislá roura korugovaná SN8, PP poklop A15 vč. těsnění - dodávka, montáž</t>
  </si>
  <si>
    <r>
      <t xml:space="preserve">Základ. desky z betonu prostého C25/30 XA2 odolnost proti chemicky agresivnímu prostředí
</t>
    </r>
    <r>
      <rPr>
        <i/>
        <sz val="10"/>
        <color rgb="FF0070C0"/>
        <rFont val="Arial CE"/>
        <charset val="238"/>
      </rPr>
      <t>/1.3m x 1.3m x 0.15m/</t>
    </r>
  </si>
  <si>
    <r>
      <t xml:space="preserve">Bednění základových desek,plochy rovinné, zřízení
</t>
    </r>
    <r>
      <rPr>
        <sz val="10"/>
        <color rgb="FF0070C0"/>
        <rFont val="Arial CE"/>
        <charset val="238"/>
      </rPr>
      <t>/</t>
    </r>
    <r>
      <rPr>
        <i/>
        <sz val="10"/>
        <color rgb="FF0070C0"/>
        <rFont val="Arial CE"/>
        <charset val="238"/>
      </rPr>
      <t>1.3m x 4strany x 0.15m/</t>
    </r>
  </si>
  <si>
    <r>
      <t xml:space="preserve">Hloubení rýh š. do 200 cm hor. tř. těž. I (ČSN 73 6133) do 100 m3, STROJNĚ - rýha pro šachtu hor. tř. těž. I (ČSN 73 6133), s vodor. přemístěním výkopku podél rýhy do 10 m
</t>
    </r>
    <r>
      <rPr>
        <i/>
        <sz val="10"/>
        <color rgb="FF0070C0"/>
        <rFont val="Arial CE"/>
        <charset val="238"/>
      </rPr>
      <t>/1.8m x 1.8m x 1.3m/</t>
    </r>
  </si>
  <si>
    <t>Drenážní šachta ŠME</t>
  </si>
  <si>
    <r>
      <t xml:space="preserve">Přesun hmot, trub. vedení plast. obsypaná kamenivem
</t>
    </r>
    <r>
      <rPr>
        <i/>
        <sz val="10"/>
        <color rgb="FF0070C0"/>
        <rFont val="Arial CE"/>
        <charset val="238"/>
      </rPr>
      <t>/0.79t/mb x 4.2m/</t>
    </r>
  </si>
  <si>
    <t>Redukce kanalizační 150/125</t>
  </si>
  <si>
    <t>Koleno kanalizační 160/ 15°</t>
  </si>
  <si>
    <t>Koleno kanalizační 160/ 45°</t>
  </si>
  <si>
    <t>Montáž tvarovek jednoos. plast. gum.kroužek DN150</t>
  </si>
  <si>
    <t>Montáž trub z plastu, gumový kroužek, DN150 včetně dodávky trub kruhové tuhosti SN8</t>
  </si>
  <si>
    <t>Trativody z plných drenážních trubek DN150, SN8 - lože štěrkopísek frakce 0-8 mm a obsyp kamenivo frakce 8-16 mm, plné drenážní trubky  D 150 mm</t>
  </si>
  <si>
    <t>Přivedení drenážního potrubí k melioračnímu sběrači a jeho napojení v místě výstavby meliorační šachty ŠME na sběrači</t>
  </si>
  <si>
    <r>
      <t xml:space="preserve">Přesun hmot, trub. vedení plast. obsypaná kamenivem
</t>
    </r>
    <r>
      <rPr>
        <i/>
        <sz val="10"/>
        <color rgb="FF0070C0"/>
        <rFont val="Arial CE"/>
        <charset val="238"/>
      </rPr>
      <t>/0.79t/mb x 17.0m/</t>
    </r>
  </si>
  <si>
    <r>
      <t xml:space="preserve">Příplatek za prohození sypaniny pro obsyp potrubí
</t>
    </r>
    <r>
      <rPr>
        <i/>
        <sz val="10"/>
        <color rgb="FF0070C0"/>
        <rFont val="Arial CE"/>
        <charset val="238"/>
      </rPr>
      <t>/17m x 0.6m x 0.5m/</t>
    </r>
  </si>
  <si>
    <r>
      <t xml:space="preserve">Lože a obsyp potrubí bez prohození sypaniny
</t>
    </r>
    <r>
      <rPr>
        <i/>
        <sz val="10"/>
        <color rgb="FF0070C0"/>
        <rFont val="Arial CE"/>
        <charset val="238"/>
      </rPr>
      <t>/17m x 0.6m x 0.5m/</t>
    </r>
  </si>
  <si>
    <t>Koleno kanalizační 160/ 87°</t>
  </si>
  <si>
    <t>Montáž tvarovek odboč. plast. gum. kroužek DN200 včetně dodávky odbočky 160/160 mm</t>
  </si>
  <si>
    <r>
      <t xml:space="preserve">Hloubení rýh š.do 60 cm v hor. tř. těž. </t>
    </r>
    <r>
      <rPr>
        <sz val="10"/>
        <rFont val="Times New Roman"/>
        <family val="1"/>
        <charset val="238"/>
      </rPr>
      <t>I</t>
    </r>
    <r>
      <rPr>
        <sz val="10"/>
        <rFont val="Arial CE"/>
        <charset val="238"/>
      </rPr>
      <t xml:space="preserve"> (ČSN 73 6133) do 100 m3, STROJNĚ
</t>
    </r>
    <r>
      <rPr>
        <i/>
        <sz val="10"/>
        <color rgb="FF0070C0"/>
        <rFont val="Arial CE"/>
        <charset val="238"/>
      </rPr>
      <t>/podchycení drenáže 17m x 0.6m x 1.0m/</t>
    </r>
  </si>
  <si>
    <t>Podchycení odtoku vod z přerušených melioračních drenáží vedoucích přes prostor stavební jámy jímky J2</t>
  </si>
  <si>
    <r>
      <t xml:space="preserve">Přesun hmot, trub. vedení plast. obsypaná kamenivem
</t>
    </r>
    <r>
      <rPr>
        <i/>
        <sz val="10"/>
        <color rgb="FF0070C0"/>
        <rFont val="Arial CE"/>
        <charset val="238"/>
      </rPr>
      <t>/0.79t/mb x 7.0m/</t>
    </r>
  </si>
  <si>
    <t>Zásyp jam, rýh, šachet se zhutněním</t>
  </si>
  <si>
    <t>Zásyp jam, rýh a šachet drceným kamenivem, s dodáním kameniva frakce 8-16 mm (drenážní funkce zásypu)</t>
  </si>
  <si>
    <r>
      <t xml:space="preserve">Trativody z drenážních trubek DN200, SN8 - lože štěrkopísek frakce 0-8 mm a obsyp kamenivo frakce 8-16 mm, perforované drenážní trubky d 200 mm, (přemostění melioračních úseků po vybouraných poškozených šachtách (2 ks) vč. dopojení bočních přítoků do potrubí d 200 mm, budou-li in-situ zastiženy, lze pomocí odboček a potrubí perforovaného drenážního DN100)
</t>
    </r>
    <r>
      <rPr>
        <i/>
        <sz val="10"/>
        <color rgb="FF0070C0"/>
        <rFont val="Arial CE"/>
        <charset val="238"/>
      </rPr>
      <t>/2x 2m + dopojení bočních přítoků 2x 1.5m budou-li zastiženy /</t>
    </r>
  </si>
  <si>
    <r>
      <t xml:space="preserve">Hloubení rýh š. do 200 cm hor. tř. těž. I (ČSN 73 6133) do 100 m3, STROJNĚ - rýha š. 1.6 m, hl. do 2.0 m, délky 1.6m vyhloubení poškozených prefabrikovaných dílců (2 ks šachet) melioračních šachet s naložením na dopravní prostředek
</t>
    </r>
    <r>
      <rPr>
        <i/>
        <sz val="10"/>
        <color rgb="FF0070C0"/>
        <rFont val="Arial CE"/>
        <charset val="238"/>
      </rPr>
      <t>/2ks x 1.4m x 1.4m x 2.0m/</t>
    </r>
  </si>
  <si>
    <t>Zajištění průtoku přes stávající dvě šachty na melioračním sběrači</t>
  </si>
  <si>
    <t>Zásyp rýh pro drény bez zhutnění, hl.do 1,0 m</t>
  </si>
  <si>
    <t>Trativody z drenážních trubek DN100, SN8 - lože štěrkopísek frakce 0-8 mm a obsyp kamenivo frakce 8-16 mm, perforované drenážní trubky d 100 mm, vč. zaústění drenážní trubky do melioračního potrubí DN200</t>
  </si>
  <si>
    <r>
      <t xml:space="preserve">Hloubení rýh š. do 200 cm hor. tř. těž. I (ČSN 73 6133) do 100 m3, STROJNĚ - rýha š. 0.8 m, hl. do 1.3 m, délky 2.0m pro odhalení potrubí melioračního hor. tř. těž. I (ČSN 73 6133), s vodor. přemístěním výkopku podél rýhy do 10 m (v místě stávajícího vývěru)
</t>
    </r>
    <r>
      <rPr>
        <i/>
        <sz val="10"/>
        <color rgb="FF0070C0"/>
        <rFont val="Arial CE"/>
        <charset val="238"/>
      </rPr>
      <t>/2.0m x 0.8m x 1.3m/</t>
    </r>
  </si>
  <si>
    <t>Podchycení vývěru u melioračního sběrače (na terén)</t>
  </si>
  <si>
    <t>Meliorace - úpravy</t>
  </si>
  <si>
    <r>
      <t xml:space="preserve">Vodorovné přemístění výkopku z hor. tř. těž. </t>
    </r>
    <r>
      <rPr>
        <sz val="10"/>
        <rFont val="Times New Roman"/>
        <family val="1"/>
        <charset val="238"/>
      </rPr>
      <t>I</t>
    </r>
    <r>
      <rPr>
        <sz val="10"/>
        <rFont val="Arial CE"/>
        <charset val="238"/>
      </rPr>
      <t xml:space="preserve"> (ČSN 73 6133) do 500 m</t>
    </r>
  </si>
  <si>
    <r>
      <t xml:space="preserve">Hloubení šachet v hor. tř. těž. </t>
    </r>
    <r>
      <rPr>
        <sz val="10"/>
        <rFont val="Times New Roman"/>
        <family val="1"/>
        <charset val="238"/>
      </rPr>
      <t>I</t>
    </r>
    <r>
      <rPr>
        <sz val="10"/>
        <rFont val="Arial CE"/>
        <charset val="238"/>
      </rPr>
      <t xml:space="preserve"> (ČSN 73 6133) do 100 m3
</t>
    </r>
    <r>
      <rPr>
        <sz val="10"/>
        <color rgb="FF0070C0"/>
        <rFont val="Arial CE"/>
        <charset val="238"/>
      </rPr>
      <t>/</t>
    </r>
    <r>
      <rPr>
        <i/>
        <sz val="10"/>
        <color rgb="FF0070C0"/>
        <rFont val="Arial CE"/>
        <charset val="238"/>
      </rPr>
      <t>8.1x4+9.2x2.6+8.4x0,6+2.8x0.2/</t>
    </r>
  </si>
  <si>
    <r>
      <t xml:space="preserve">Nakládání výkopku z hor. tř. těž. </t>
    </r>
    <r>
      <rPr>
        <sz val="10"/>
        <rFont val="Times New Roman"/>
        <family val="1"/>
        <charset val="238"/>
      </rPr>
      <t>I</t>
    </r>
    <r>
      <rPr>
        <sz val="10"/>
        <rFont val="Arial CE"/>
        <charset val="238"/>
      </rPr>
      <t xml:space="preserve"> (ČSN 73 6133) v množství do 100 m3
</t>
    </r>
    <r>
      <rPr>
        <i/>
        <sz val="10"/>
        <color rgb="FF0070C0"/>
        <rFont val="Arial CE"/>
        <charset val="238"/>
      </rPr>
      <t>/8.1x6.4/</t>
    </r>
  </si>
  <si>
    <t>SO 108 - Zatrubnění občasné vodoteče - CELKEM</t>
  </si>
  <si>
    <t>SO 108 - Zatrubnění občasné vodoteče</t>
  </si>
  <si>
    <t>SO 111 - Monitoring</t>
  </si>
  <si>
    <t>SO 111 - Monitoring - CELKEM</t>
  </si>
  <si>
    <t>SO 112 - Jímka průsakových vod - J2</t>
  </si>
  <si>
    <t>SO 112 - Jímka průsakových vod - J2 - CELKEM</t>
  </si>
  <si>
    <t>SO 10 - Jímka průsakových vod – J1 (rekonstrukce ŠOZS)</t>
  </si>
  <si>
    <t>SO 10 - Jímka průsakových vod – J1 (rekonstrukce ŠOZS) - CELKEM</t>
  </si>
  <si>
    <t>PS 02</t>
  </si>
  <si>
    <t xml:space="preserve">Uzavírací klapka DN300 s elektropohonem - dodávka, montáž (Provozní soubor PS 01)
(těžká antikorozní úprava - materiál - nerezový klín a vřeteno, tělo litina, těžká povrchová ochrana v kvalitě GSK - epoxidový nástřik) těsnění 
pryž EPDM, elektropohon, ruční ovládání, uzavírací doba do 20 s, pohon 230V, min IP 67 ukazatel polohy, polohové spínače, spojovací materiál 
nerez, horizontální prodloužení hřídele ovládacího kola (vytažení skrze svislou stěnu šachty cca o 0.7 m), stříška zvenku šachty (0.2 x 0.4 m) 
nad ovládacím kolem připevněná ke stěně šachty </t>
  </si>
  <si>
    <t>el1.</t>
  </si>
  <si>
    <t>el2.</t>
  </si>
  <si>
    <t>el3.</t>
  </si>
  <si>
    <t>el4.</t>
  </si>
  <si>
    <t>el5.</t>
  </si>
  <si>
    <t>el6.</t>
  </si>
  <si>
    <t>el7.</t>
  </si>
  <si>
    <t>Pročištění stávajícího melioračního sběrače</t>
  </si>
  <si>
    <r>
      <t xml:space="preserve">Odvoz suti a vybour. hmot na skládku do 1 km
</t>
    </r>
    <r>
      <rPr>
        <i/>
        <sz val="10"/>
        <color rgb="FF0070C0"/>
        <rFont val="Arial"/>
        <family val="2"/>
        <charset val="238"/>
      </rPr>
      <t>/odhadovaná hmotnost dílců 3.2 t á šachta/</t>
    </r>
  </si>
  <si>
    <r>
      <t xml:space="preserve">Uložení suti na skládku bez zhutnění
</t>
    </r>
    <r>
      <rPr>
        <i/>
        <sz val="10"/>
        <color rgb="FF0070C0"/>
        <rFont val="Arial"/>
        <family val="2"/>
        <charset val="238"/>
      </rPr>
      <t>/odhadovaná hmotnost dílců 3.2 t á šachta/</t>
    </r>
  </si>
  <si>
    <r>
      <t xml:space="preserve">Poplatek za skládku suti - beton nad 30 x 30 cm - kód odpadu 170904 
</t>
    </r>
    <r>
      <rPr>
        <i/>
        <sz val="10"/>
        <color rgb="FF0070C0"/>
        <rFont val="Arial"/>
        <family val="2"/>
        <charset val="238"/>
      </rPr>
      <t>/odhadovaná hmotnost dílců 3.2 t á šachta/</t>
    </r>
  </si>
  <si>
    <r>
      <t xml:space="preserve">Hloubení rýh š. do 200 cm hor. tř. těž. I (ČSN 73 6133) do 100 m3, STROJNĚ - rýha š. 0.8 m, hl. do 1,1 m, pro meliorační potrubí hor. tř. těž. </t>
    </r>
    <r>
      <rPr>
        <sz val="10"/>
        <rFont val="Times New Roman"/>
        <family val="1"/>
        <charset val="238"/>
      </rPr>
      <t>I</t>
    </r>
    <r>
      <rPr>
        <sz val="10"/>
        <rFont val="Arial CE"/>
        <charset val="238"/>
      </rPr>
      <t xml:space="preserve"> (ČSN 73 6133), s vodor. přemístěním výkopku podél rýhy do 10 m
</t>
    </r>
    <r>
      <rPr>
        <i/>
        <sz val="10"/>
        <color rgb="FF0070C0"/>
        <rFont val="Arial CE"/>
        <charset val="238"/>
      </rPr>
      <t>/4.2m x 0.8m x 1.1m/</t>
    </r>
  </si>
  <si>
    <r>
      <t xml:space="preserve">Lože a obsyp potrubí bez prohození sypaniny
</t>
    </r>
    <r>
      <rPr>
        <i/>
        <sz val="10"/>
        <color rgb="FF0070C0"/>
        <rFont val="Arial CE"/>
        <charset val="238"/>
      </rPr>
      <t>/4.2m x 0.6m x 0.5m/</t>
    </r>
  </si>
  <si>
    <r>
      <t xml:space="preserve">Příplatek za prohození sypaniny pro obsyp potrubí
</t>
    </r>
    <r>
      <rPr>
        <i/>
        <sz val="10"/>
        <color rgb="FF0070C0"/>
        <rFont val="Arial CE"/>
        <charset val="238"/>
      </rPr>
      <t>/4.2m x 0.6m x 0.5m/</t>
    </r>
  </si>
  <si>
    <r>
      <t xml:space="preserve">Zásyp jam, rýh, šachet se zhutněním - hutněný na 95 % PS z vykopané zeminy uložené podél rýhy
</t>
    </r>
    <r>
      <rPr>
        <i/>
        <sz val="10"/>
        <color rgb="FF0070C0"/>
        <rFont val="Arial CE"/>
        <charset val="238"/>
      </rPr>
      <t>/4.2m x 0.8m x 0.6m/</t>
    </r>
  </si>
  <si>
    <r>
      <t xml:space="preserve">Hloubení rýh š. do 200 cm hor. tř. těž. I (ČSN 73 6133) do 100 m3, STROJNĚ -  rýha š. 1,3 m, hl. do 1.6 m ( prům. hloubka 1,42 m), délky 30,95 m hor. tř. těž. I (ČSN 73 6133), s vodor. přemístěním výkopku podél rýhy do 10 m
</t>
    </r>
    <r>
      <rPr>
        <i/>
        <sz val="10"/>
        <color rgb="FF0070C0"/>
        <rFont val="Arial CE"/>
        <charset val="238"/>
      </rPr>
      <t>/1.3m x 1.42m x 30.95m/</t>
    </r>
  </si>
  <si>
    <r>
      <t xml:space="preserve">Hloubení rýh š. do 200 cm hor. tř. těž. I (ČSN 73 6133) do 1000 m3, STROJNĚ - rýha š. 2,0 m, hl. do 1.2 m (prům. hloubka 0,65 m), délky 2.0m hor. tř. těž. I (ČSN 73 6133), s vodor. přemístěním výkopku podél rýhy do 10 m
</t>
    </r>
    <r>
      <rPr>
        <i/>
        <sz val="10"/>
        <color rgb="FF0070C0"/>
        <rFont val="Arial CE"/>
        <charset val="238"/>
      </rPr>
      <t>/2.0m x 0.65m x 149.6m/</t>
    </r>
  </si>
  <si>
    <r>
      <t xml:space="preserve">Lože pod potrubí ze štěrkopísku fr. 0-8 mm s dodáním štěrkopísku frakce 0-8 mm, tl. 0.03 m
(pod potrubí D110 mimo těsněnou vanu skládky)
</t>
    </r>
    <r>
      <rPr>
        <i/>
        <sz val="10"/>
        <color rgb="FF0070C0"/>
        <rFont val="Arial CE"/>
        <charset val="238"/>
      </rPr>
      <t>/1.3m x 149.6m x 0.03m/</t>
    </r>
  </si>
  <si>
    <r>
      <t xml:space="preserve">Bednění základových desek, plochy rovinné, zřízení
</t>
    </r>
    <r>
      <rPr>
        <sz val="10"/>
        <color rgb="FF0070C0"/>
        <rFont val="Arial CE"/>
        <charset val="238"/>
      </rPr>
      <t>/</t>
    </r>
    <r>
      <rPr>
        <i/>
        <sz val="10"/>
        <color rgb="FF0070C0"/>
        <rFont val="Arial CE"/>
        <charset val="238"/>
      </rPr>
      <t>149.6m x 2strany x 0.15m/</t>
    </r>
  </si>
  <si>
    <r>
      <t xml:space="preserve">Základ. desky z betonu prostého C25/30 XC2 XA2 odolnost proti chemicky agresivnímu prostředí (podkladní beton)
</t>
    </r>
    <r>
      <rPr>
        <i/>
        <sz val="10"/>
        <color rgb="FF0070C0"/>
        <rFont val="Arial CE"/>
        <charset val="238"/>
      </rPr>
      <t>/149.6m x 1.4m x 0.15m/</t>
    </r>
  </si>
  <si>
    <r>
      <t xml:space="preserve">Obetonování potrubí stok betonem C25/30 XC2 XA2 - dodávka, uložení, ošetřování (do bednění)
</t>
    </r>
    <r>
      <rPr>
        <i/>
        <sz val="10"/>
        <color rgb="FF0070C0"/>
        <rFont val="Arial CE"/>
        <charset val="238"/>
      </rPr>
      <t>/0.5m</t>
    </r>
    <r>
      <rPr>
        <i/>
        <vertAlign val="superscript"/>
        <sz val="10"/>
        <color rgb="FF0070C0"/>
        <rFont val="Arial CE"/>
        <charset val="238"/>
      </rPr>
      <t>2</t>
    </r>
    <r>
      <rPr>
        <i/>
        <sz val="10"/>
        <color rgb="FF0070C0"/>
        <rFont val="Arial CE"/>
        <charset val="238"/>
      </rPr>
      <t xml:space="preserve"> x 149.6m/</t>
    </r>
  </si>
  <si>
    <r>
      <t xml:space="preserve">Bednění stěn obetonování potrubí - zřízení
</t>
    </r>
    <r>
      <rPr>
        <i/>
        <sz val="10"/>
        <color rgb="FF0070C0"/>
        <rFont val="Arial CE"/>
        <charset val="238"/>
      </rPr>
      <t>/2strany x 0.68m x 149.6m/</t>
    </r>
  </si>
  <si>
    <r>
      <t xml:space="preserve">Bednění stěn obetonování potrubí - odstranění
</t>
    </r>
    <r>
      <rPr>
        <i/>
        <sz val="10"/>
        <color rgb="FF0070C0"/>
        <rFont val="Arial CE"/>
        <charset val="238"/>
      </rPr>
      <t>/2strany x 0.68m x 149.6m/</t>
    </r>
  </si>
  <si>
    <r>
      <t xml:space="preserve">Lože pod potrubí ze štěrkopísku fr. 0-8 mm s dodáním štěrkopísku frakce 0-8 mm, tl. 0.15 m
(pod potrubí DN 500 mimo obetonovaný úsek)
</t>
    </r>
    <r>
      <rPr>
        <i/>
        <sz val="10"/>
        <color rgb="FF0070C0"/>
        <rFont val="Arial CE"/>
        <charset val="238"/>
      </rPr>
      <t>/1.3m x 40m x 0.15m/</t>
    </r>
  </si>
  <si>
    <r>
      <t xml:space="preserve">Okapový nos propustku - beton komplet.konstrukcí prostý C 25/30-XA2-XF3
</t>
    </r>
    <r>
      <rPr>
        <i/>
        <sz val="10"/>
        <color rgb="FF0070C0"/>
        <rFont val="Arial CE"/>
        <charset val="238"/>
      </rPr>
      <t>/plocha  x tloušťka  - 2.3m</t>
    </r>
    <r>
      <rPr>
        <i/>
        <vertAlign val="superscript"/>
        <sz val="10"/>
        <color rgb="FF0070C0"/>
        <rFont val="Arial CE"/>
        <charset val="238"/>
      </rPr>
      <t>2</t>
    </r>
    <r>
      <rPr>
        <i/>
        <sz val="10"/>
        <color rgb="FF0070C0"/>
        <rFont val="Arial CE"/>
        <charset val="238"/>
      </rPr>
      <t xml:space="preserve"> x 0.3 m /</t>
    </r>
  </si>
  <si>
    <r>
      <t xml:space="preserve">Beton komplet.konstrukcí prostý C 25/30-XC2-XF3
</t>
    </r>
    <r>
      <rPr>
        <i/>
        <sz val="10"/>
        <color rgb="FF0070C0"/>
        <rFont val="Arial CE"/>
        <charset val="238"/>
      </rPr>
      <t>/plocha (m2) x tloušťka (m) - 3.3 x 0.5 + 0.31 x 0.54 - 0.1 x 0.25 + 0.17 x 0.050 + 1.73 x 1.2 /</t>
    </r>
  </si>
  <si>
    <r>
      <t xml:space="preserve">Hloubení rýh š. do 200 cm hor. tř. těž. I (ČSN 73 6133) do 100 m3, STROJNĚ - rýha š. 0.8 m, hl. do 1,0 m, pro meliorační potrubí hor. tř. těž. I (ČSN 73 6133), s vodor. přemístěním výkopku podél rýhy do 10 m                                                                                                                            </t>
    </r>
    <r>
      <rPr>
        <i/>
        <sz val="10"/>
        <color rgb="FF0070C0"/>
        <rFont val="Arial CE"/>
        <charset val="238"/>
      </rPr>
      <t>/19.5m x 0.8m x 0.6m/</t>
    </r>
  </si>
  <si>
    <r>
      <t xml:space="preserve">Přesun hmot, trub. vedení plast. obsypaná kamenivem
</t>
    </r>
    <r>
      <rPr>
        <i/>
        <sz val="10"/>
        <color rgb="FF0070C0"/>
        <rFont val="Arial CE"/>
        <charset val="238"/>
      </rPr>
      <t>/0.79t/mb x 18.8m/</t>
    </r>
  </si>
  <si>
    <r>
      <t xml:space="preserve">Deska podkladní pod čelo z betonu C 25/30-XF3
</t>
    </r>
    <r>
      <rPr>
        <i/>
        <sz val="10"/>
        <color rgb="FF0070C0"/>
        <rFont val="Arial CE"/>
        <charset val="238"/>
      </rPr>
      <t>/1.2m x 0.8m x 0.1m/</t>
    </r>
  </si>
  <si>
    <r>
      <t xml:space="preserve">Bednění základových desek, plochy rovinné, odbednění
</t>
    </r>
    <r>
      <rPr>
        <i/>
        <sz val="10"/>
        <color rgb="FF0070C0"/>
        <rFont val="Arial CE"/>
        <charset val="238"/>
      </rPr>
      <t>/obvod x výška - 11.7 m x 0.7 m/</t>
    </r>
  </si>
  <si>
    <r>
      <t xml:space="preserve">Bednění kompl.konstr.neomít.BO pl.rovinných, odbednění
</t>
    </r>
    <r>
      <rPr>
        <i/>
        <sz val="10"/>
        <color rgb="FF0070C0"/>
        <rFont val="Arial CE"/>
        <charset val="238"/>
      </rPr>
      <t>/obvod x výška - 10.3 m x 1.24 m/</t>
    </r>
  </si>
  <si>
    <r>
      <t xml:space="preserve">Bednění kompl.konstr.neomít.BO pl.rovinných, odbednění
</t>
    </r>
    <r>
      <rPr>
        <i/>
        <sz val="10"/>
        <color rgb="FF0070C0"/>
        <rFont val="Arial CE"/>
        <charset val="238"/>
      </rPr>
      <t>/obvod x délka - 0.7 m x 4.6 m/</t>
    </r>
  </si>
  <si>
    <r>
      <t xml:space="preserve">Bednění kompl.konstr.neomít.BO pl.rovinných, zřízení
</t>
    </r>
    <r>
      <rPr>
        <i/>
        <sz val="10"/>
        <color rgb="FF0070C0"/>
        <rFont val="Arial CE"/>
        <charset val="238"/>
      </rPr>
      <t>/obvod x délka - 0,7m x 4.6m/</t>
    </r>
  </si>
  <si>
    <r>
      <t xml:space="preserve">Stěna čela propustku - beton komplet.konstrukcí prostý C 25/30-XA2-XF3
</t>
    </r>
    <r>
      <rPr>
        <i/>
        <sz val="10"/>
        <color rgb="FF0070C0"/>
        <rFont val="Arial CE"/>
        <charset val="238"/>
      </rPr>
      <t>/plocha  x tloušťka  - 0.68m</t>
    </r>
    <r>
      <rPr>
        <i/>
        <vertAlign val="superscript"/>
        <sz val="10"/>
        <color rgb="FF0070C0"/>
        <rFont val="Arial CE"/>
        <charset val="238"/>
      </rPr>
      <t>2</t>
    </r>
    <r>
      <rPr>
        <i/>
        <sz val="10"/>
        <color rgb="FF0070C0"/>
        <rFont val="Arial CE"/>
        <charset val="238"/>
      </rPr>
      <t xml:space="preserve"> x 4.6m/</t>
    </r>
  </si>
  <si>
    <r>
      <t xml:space="preserve">Bednění kompl.konstr.neomít.BO pl.rovinných, zřízení
</t>
    </r>
    <r>
      <rPr>
        <i/>
        <sz val="10"/>
        <color rgb="FF0070C0"/>
        <rFont val="Arial CE"/>
        <charset val="238"/>
      </rPr>
      <t>/obvod x výška - 10.3m x 1.24m/</t>
    </r>
  </si>
  <si>
    <r>
      <t xml:space="preserve">Bednění základových desek, plochy rovinné, zřízení
</t>
    </r>
    <r>
      <rPr>
        <i/>
        <sz val="10"/>
        <color rgb="FF0070C0"/>
        <rFont val="Arial CE"/>
        <charset val="238"/>
      </rPr>
      <t>/obvod x výška - 11.7m x 0.7m/</t>
    </r>
  </si>
  <si>
    <r>
      <t xml:space="preserve">Základ. desky z betonu prostého C25/30 XF1 
</t>
    </r>
    <r>
      <rPr>
        <i/>
        <sz val="10"/>
        <color rgb="FF0070C0"/>
        <rFont val="Arial CE"/>
        <charset val="238"/>
      </rPr>
      <t>/plocha x tloušťka - 7.6 m</t>
    </r>
    <r>
      <rPr>
        <i/>
        <vertAlign val="superscript"/>
        <sz val="10"/>
        <color rgb="FF0070C0"/>
        <rFont val="Arial CE"/>
        <charset val="238"/>
      </rPr>
      <t>2</t>
    </r>
    <r>
      <rPr>
        <i/>
        <sz val="10"/>
        <color rgb="FF0070C0"/>
        <rFont val="Arial CE"/>
        <charset val="238"/>
      </rPr>
      <t xml:space="preserve"> x 0.1m/</t>
    </r>
  </si>
  <si>
    <r>
      <t xml:space="preserve">Hloubení rýh š. do 200 cm hor. tř. těž. I (ČSN 73 6133) do 100 m3, STROJNĚ - rýha pro čelo propustku hor. tř. těž. I (ČSN 73 6133), s vodor. přemístěním výkopku podél rýhy do 10 m
</t>
    </r>
    <r>
      <rPr>
        <i/>
        <sz val="10"/>
        <color rgb="FF0070C0"/>
        <rFont val="Arial CE"/>
        <charset val="238"/>
      </rPr>
      <t>/2.0m x 1.7m x 6.9 m/</t>
    </r>
  </si>
  <si>
    <r>
      <t xml:space="preserve">Zásyp jam, rýh, šachet se zhutněním - hutněný na 95 % PS z vykopané zeminy uložené podél rýhy
</t>
    </r>
    <r>
      <rPr>
        <i/>
        <sz val="10"/>
        <color rgb="FF0070C0"/>
        <rFont val="Arial CE"/>
        <charset val="238"/>
      </rPr>
      <t>/257.6 m</t>
    </r>
    <r>
      <rPr>
        <i/>
        <vertAlign val="superscript"/>
        <sz val="10"/>
        <color rgb="FF0070C0"/>
        <rFont val="Arial CE"/>
        <charset val="238"/>
      </rPr>
      <t>3</t>
    </r>
    <r>
      <rPr>
        <i/>
        <sz val="10"/>
        <color rgb="FF0070C0"/>
        <rFont val="Arial CE"/>
        <charset val="238"/>
      </rPr>
      <t xml:space="preserve"> - 155.8 m</t>
    </r>
    <r>
      <rPr>
        <i/>
        <vertAlign val="superscript"/>
        <sz val="10"/>
        <color rgb="FF0070C0"/>
        <rFont val="Arial CE"/>
        <charset val="238"/>
      </rPr>
      <t>3</t>
    </r>
    <r>
      <rPr>
        <i/>
        <sz val="10"/>
        <color rgb="FF0070C0"/>
        <rFont val="Arial CE"/>
        <charset val="238"/>
      </rPr>
      <t>/</t>
    </r>
  </si>
  <si>
    <r>
      <t xml:space="preserve">Dlažba z lomového kamene tl. 0,15 m do bet. lože tl. 0,1 m, tř. betonu C 25/30 XF3, vyspárovaná do cem. Maltou M25 XF3
</t>
    </r>
    <r>
      <rPr>
        <i/>
        <sz val="10"/>
        <color rgb="FF0070C0"/>
        <rFont val="Arial CE"/>
        <charset val="238"/>
      </rPr>
      <t>/2.68m x 1.98m/</t>
    </r>
  </si>
  <si>
    <r>
      <t xml:space="preserve">Bednění kompl.konstr.neomít.BO pl.rovinných, zřízení
</t>
    </r>
    <r>
      <rPr>
        <i/>
        <sz val="10"/>
        <color rgb="FF0070C0"/>
        <rFont val="Arial CE"/>
        <charset val="238"/>
      </rPr>
      <t>/obvod x výška - 3.6m x 1.15m/</t>
    </r>
  </si>
  <si>
    <r>
      <t xml:space="preserve">Betonový práh - beton komplet.konstrukcí prostý C 25/30-XA2-XF3
</t>
    </r>
    <r>
      <rPr>
        <i/>
        <sz val="10"/>
        <color rgb="FF0070C0"/>
        <rFont val="Arial CE"/>
        <charset val="238"/>
      </rPr>
      <t>/plocha  x tloušťka  - 2.94m</t>
    </r>
    <r>
      <rPr>
        <i/>
        <vertAlign val="superscript"/>
        <sz val="10"/>
        <color rgb="FF0070C0"/>
        <rFont val="Arial CE"/>
        <charset val="238"/>
      </rPr>
      <t>2</t>
    </r>
    <r>
      <rPr>
        <i/>
        <sz val="10"/>
        <color rgb="FF0070C0"/>
        <rFont val="Arial CE"/>
        <charset val="238"/>
      </rPr>
      <t xml:space="preserve"> x 0.3m/</t>
    </r>
  </si>
  <si>
    <r>
      <t xml:space="preserve">Bednění kompl.konstr.neomít.BO pl.rovinných, odbednění
</t>
    </r>
    <r>
      <rPr>
        <i/>
        <sz val="10"/>
        <color rgb="FF0070C0"/>
        <rFont val="Arial CE"/>
        <charset val="238"/>
      </rPr>
      <t>/obvod x výška - 3.6m x 1.15m/</t>
    </r>
  </si>
  <si>
    <r>
      <t xml:space="preserve">Základ. desky z betonu prostého C25/30 XF3 
</t>
    </r>
    <r>
      <rPr>
        <i/>
        <sz val="10"/>
        <color rgb="FF0070C0"/>
        <rFont val="Arial CE"/>
        <charset val="238"/>
      </rPr>
      <t>/plocha x tloušťka - 12 m</t>
    </r>
    <r>
      <rPr>
        <i/>
        <vertAlign val="superscript"/>
        <sz val="10"/>
        <color rgb="FF0070C0"/>
        <rFont val="Arial CE"/>
        <charset val="238"/>
      </rPr>
      <t>2</t>
    </r>
    <r>
      <rPr>
        <i/>
        <sz val="10"/>
        <color rgb="FF0070C0"/>
        <rFont val="Arial CE"/>
        <charset val="238"/>
      </rPr>
      <t xml:space="preserve"> x 0.1m/</t>
    </r>
  </si>
  <si>
    <r>
      <t xml:space="preserve">Bednění základových desek, plochy rovinné, zřízení
</t>
    </r>
    <r>
      <rPr>
        <i/>
        <sz val="10"/>
        <color rgb="FF0070C0"/>
        <rFont val="Arial CE"/>
        <charset val="238"/>
      </rPr>
      <t>/obvod x výška - 9.8m x 0.5m/</t>
    </r>
  </si>
  <si>
    <r>
      <t xml:space="preserve">Hloubení nezapaž. jam hor. tř. těž. I (ČSN 73 6133) do 100 m3, STROJNĚ
</t>
    </r>
    <r>
      <rPr>
        <i/>
        <sz val="10"/>
        <color rgb="FF0070C0"/>
        <rFont val="Arial CE"/>
        <charset val="238"/>
      </rPr>
      <t>/plocha  x výška  - 18.0m</t>
    </r>
    <r>
      <rPr>
        <i/>
        <vertAlign val="superscript"/>
        <sz val="10"/>
        <color rgb="FF0070C0"/>
        <rFont val="Arial CE"/>
        <charset val="238"/>
      </rPr>
      <t>2</t>
    </r>
    <r>
      <rPr>
        <i/>
        <sz val="10"/>
        <color rgb="FF0070C0"/>
        <rFont val="Arial CE"/>
        <charset val="238"/>
      </rPr>
      <t xml:space="preserve"> x 0.7m/</t>
    </r>
  </si>
  <si>
    <r>
      <t xml:space="preserve">Bednění kompl.konstr.neomít.BO pl.rovinných, zřízení
</t>
    </r>
    <r>
      <rPr>
        <i/>
        <sz val="10"/>
        <color rgb="FF0070C0"/>
        <rFont val="Arial CE"/>
        <charset val="238"/>
      </rPr>
      <t>/obvod x výška - 12.25m x 1.2m + 2.96m x 0.54m/</t>
    </r>
  </si>
  <si>
    <r>
      <t xml:space="preserve">Kamenný zához fr. 63-125 vč. urovnání povrchu
</t>
    </r>
    <r>
      <rPr>
        <i/>
        <sz val="10"/>
        <color rgb="FF0070C0"/>
        <rFont val="Arial CE"/>
        <charset val="238"/>
      </rPr>
      <t>/plocha x tloušťka - 0,35m</t>
    </r>
    <r>
      <rPr>
        <i/>
        <vertAlign val="superscript"/>
        <sz val="10"/>
        <color rgb="FF0070C0"/>
        <rFont val="Arial CE"/>
        <charset val="238"/>
      </rPr>
      <t>2</t>
    </r>
    <r>
      <rPr>
        <i/>
        <sz val="10"/>
        <color rgb="FF0070C0"/>
        <rFont val="Arial CE"/>
        <charset val="238"/>
      </rPr>
      <t xml:space="preserve"> x 0.15m/</t>
    </r>
  </si>
  <si>
    <r>
      <t xml:space="preserve">Zpětný zásyp zeminou z výkopu se zhutněním na 98% PS
</t>
    </r>
    <r>
      <rPr>
        <i/>
        <sz val="10"/>
        <color rgb="FF0070C0"/>
        <rFont val="Arial CE"/>
        <charset val="238"/>
      </rPr>
      <t>/plocha x tloušťka - (18-3.3)m</t>
    </r>
    <r>
      <rPr>
        <i/>
        <vertAlign val="superscript"/>
        <sz val="10"/>
        <color rgb="FF0070C0"/>
        <rFont val="Arial CE"/>
        <charset val="238"/>
      </rPr>
      <t>2</t>
    </r>
    <r>
      <rPr>
        <i/>
        <sz val="10"/>
        <color rgb="FF0070C0"/>
        <rFont val="Arial CE"/>
        <charset val="238"/>
      </rPr>
      <t xml:space="preserve"> x 0.6m/</t>
    </r>
  </si>
  <si>
    <r>
      <t xml:space="preserve">Bednění základových desek, plochy rovinné, odbednění
</t>
    </r>
    <r>
      <rPr>
        <i/>
        <sz val="10"/>
        <color rgb="FF0070C0"/>
        <rFont val="Arial CE"/>
        <charset val="238"/>
      </rPr>
      <t>/obvod x výška - 9.8m x 0.5m/</t>
    </r>
  </si>
  <si>
    <r>
      <t xml:space="preserve">Bednění kompl.konstr.neomít.BO pl.rovinných, odbednění
</t>
    </r>
    <r>
      <rPr>
        <i/>
        <sz val="10"/>
        <color rgb="FF0070C0"/>
        <rFont val="Arial CE"/>
        <charset val="238"/>
      </rPr>
      <t>/obvod x výška - 12.25m x 1.2m + 2.96m x 0.54m/</t>
    </r>
  </si>
  <si>
    <r>
      <t xml:space="preserve">Hloubení rýh š. do 200 cm hor. tř. těž. I (ČSN 73 6133) do 100 m3, STROJNĚ - rýha pro šachtu hor. tř. těž. I (ČSN 73 6133),
s vodor. přemístěním výkopku podél rýhy do 10 m 
</t>
    </r>
    <r>
      <rPr>
        <i/>
        <sz val="10"/>
        <color rgb="FF0070C0"/>
        <rFont val="Arial CE"/>
        <charset val="238"/>
      </rPr>
      <t>/2.9m x 2.3m x 1.5m/</t>
    </r>
  </si>
  <si>
    <r>
      <t xml:space="preserve">Deska podkladní pod vpust z betonu C 25/30-XF3
</t>
    </r>
    <r>
      <rPr>
        <i/>
        <sz val="10"/>
        <color rgb="FF0070C0"/>
        <rFont val="Arial CE"/>
        <charset val="238"/>
      </rPr>
      <t>/1.7m x 1.1m x 0.1m/</t>
    </r>
  </si>
  <si>
    <r>
      <t xml:space="preserve">Lože pod potrubí ze štěrkopísku fr. 0-8 mm s dodáním štěrkopísku frakce 0-8 mm, tl. 0.10 m
(pod potrubí DN 250 )
</t>
    </r>
    <r>
      <rPr>
        <i/>
        <sz val="10"/>
        <color rgb="FF0070C0"/>
        <rFont val="Arial CE"/>
        <charset val="238"/>
      </rPr>
      <t>/0.8m x 18.7m x 0.1m/</t>
    </r>
  </si>
  <si>
    <r>
      <t xml:space="preserve">Obsyp potrubí bez prohození sypaniny s dodáním štěrkopísku frakce 0-16 mm
(okolo a 0.3 m nad potrubí DN250)
</t>
    </r>
    <r>
      <rPr>
        <i/>
        <sz val="10"/>
        <color rgb="FF0070C0"/>
        <rFont val="Arial CE"/>
        <charset val="238"/>
      </rPr>
      <t>/0.4m</t>
    </r>
    <r>
      <rPr>
        <i/>
        <vertAlign val="superscript"/>
        <sz val="10"/>
        <color rgb="FF0070C0"/>
        <rFont val="Arial CE"/>
        <charset val="238"/>
      </rPr>
      <t>2</t>
    </r>
    <r>
      <rPr>
        <i/>
        <sz val="10"/>
        <color rgb="FF0070C0"/>
        <rFont val="Arial CE"/>
        <charset val="238"/>
      </rPr>
      <t xml:space="preserve"> x 18.8 m/</t>
    </r>
  </si>
  <si>
    <r>
      <t xml:space="preserve">Deska podkladní pod čelo z betonu C 25/30-XF3
</t>
    </r>
    <r>
      <rPr>
        <i/>
        <sz val="10"/>
        <color rgb="FF0070C0"/>
        <rFont val="Arial CE"/>
        <charset val="238"/>
      </rPr>
      <t>/1.2m x 0.8m x 0.16m/</t>
    </r>
  </si>
  <si>
    <r>
      <t xml:space="preserve">Hloubení rýh š. do 200 cm hor. tř. těž. I (ČSN 73 6133) do 100 m3, STROJNĚ - rýha š. 0.8 m, hl. do 2,0 m, pro meliorační potrubí hor. tř. těž. I (ČSN 73 6133), s vodor. přemístěním výkopku podél rýhy do 10 m
</t>
    </r>
    <r>
      <rPr>
        <i/>
        <sz val="10"/>
        <color rgb="FF0070C0"/>
        <rFont val="Arial CE"/>
        <charset val="238"/>
      </rPr>
      <t>/ 23m x 0.8m x 1.6m + 1.2m x 0.3m x 0.6m/</t>
    </r>
  </si>
  <si>
    <r>
      <t xml:space="preserve">Lože pod potrubí ze štěrkopísku fr. 0-8 mm s dodáním štěrkopísku frakce 0-8 mm, tl. 0.10 m
(pod potrubí DN 250 )
</t>
    </r>
    <r>
      <rPr>
        <i/>
        <sz val="10"/>
        <color rgb="FF0070C0"/>
        <rFont val="Arial CE"/>
        <charset val="238"/>
      </rPr>
      <t>/0.8m x 21.7m x 0.1m/</t>
    </r>
  </si>
  <si>
    <r>
      <t xml:space="preserve">Obsyp potrubí bez prohození sypaniny s dodáním štěrkopísku frakce 0-16 mm
(okolo a 0.3 m nad potrubí DN315)
</t>
    </r>
    <r>
      <rPr>
        <i/>
        <sz val="10"/>
        <color rgb="FF0070C0"/>
        <rFont val="Arial CE"/>
        <charset val="238"/>
      </rPr>
      <t>/0.4m</t>
    </r>
    <r>
      <rPr>
        <i/>
        <vertAlign val="superscript"/>
        <sz val="10"/>
        <color rgb="FF0070C0"/>
        <rFont val="Arial CE"/>
        <charset val="238"/>
      </rPr>
      <t>2</t>
    </r>
    <r>
      <rPr>
        <i/>
        <sz val="10"/>
        <color rgb="FF0070C0"/>
        <rFont val="Arial CE"/>
        <charset val="238"/>
      </rPr>
      <t xml:space="preserve"> x 21.7 m/</t>
    </r>
  </si>
  <si>
    <r>
      <t xml:space="preserve">Hloubení rýh š. do 200 cm hor. tř. těž. I (ČSN 73 6133) do 100 m3, STROJNĚ - rýha pro pokládku žlabovky hor. tř. těž. I (ČSN 73 6133), 
s vodor. přemístěním výkopku podél rýhy do 10 m </t>
    </r>
    <r>
      <rPr>
        <i/>
        <sz val="10"/>
        <color rgb="FF0070C0"/>
        <rFont val="Arial CE"/>
        <charset val="238"/>
      </rPr>
      <t>/0.8m x 0.17m x 42m/</t>
    </r>
  </si>
  <si>
    <t>el8.</t>
  </si>
  <si>
    <t>el8A.</t>
  </si>
  <si>
    <t>el9.</t>
  </si>
  <si>
    <t>el10.</t>
  </si>
  <si>
    <t>el11.</t>
  </si>
  <si>
    <t>el12.</t>
  </si>
  <si>
    <t>el13.</t>
  </si>
  <si>
    <t>el14.</t>
  </si>
  <si>
    <t>el15.</t>
  </si>
  <si>
    <t>el18.</t>
  </si>
  <si>
    <t>el19.</t>
  </si>
  <si>
    <t>el16.</t>
  </si>
  <si>
    <t>el17.</t>
  </si>
  <si>
    <t>el20.</t>
  </si>
  <si>
    <t>el21.</t>
  </si>
  <si>
    <t>el22.</t>
  </si>
  <si>
    <t>el23.</t>
  </si>
  <si>
    <t>el24.</t>
  </si>
  <si>
    <t>el25.</t>
  </si>
  <si>
    <t>el26.</t>
  </si>
  <si>
    <t>el27.</t>
  </si>
  <si>
    <t>el28.</t>
  </si>
  <si>
    <t>el29.</t>
  </si>
  <si>
    <t>el30.</t>
  </si>
  <si>
    <t>el31.</t>
  </si>
  <si>
    <t>el32.</t>
  </si>
  <si>
    <t>el33.</t>
  </si>
  <si>
    <t>el34.</t>
  </si>
  <si>
    <t>el35.</t>
  </si>
  <si>
    <t>el36.</t>
  </si>
  <si>
    <t>el37.</t>
  </si>
  <si>
    <t>el38.</t>
  </si>
  <si>
    <t>el39.</t>
  </si>
  <si>
    <t>el40.</t>
  </si>
  <si>
    <t>el41.</t>
  </si>
  <si>
    <t>el42.</t>
  </si>
  <si>
    <t>el43.</t>
  </si>
  <si>
    <t>el44.</t>
  </si>
  <si>
    <t>el45.</t>
  </si>
  <si>
    <t>el46.</t>
  </si>
  <si>
    <t>el47.</t>
  </si>
  <si>
    <t>el48.</t>
  </si>
  <si>
    <t>el49.</t>
  </si>
  <si>
    <t>el50.</t>
  </si>
  <si>
    <t>el50A.</t>
  </si>
  <si>
    <t>el50B.</t>
  </si>
  <si>
    <t>el51.</t>
  </si>
  <si>
    <t>el52.</t>
  </si>
  <si>
    <t>el53.</t>
  </si>
  <si>
    <t>el54.</t>
  </si>
  <si>
    <t>el55.</t>
  </si>
  <si>
    <t>el56.</t>
  </si>
  <si>
    <t>el57.</t>
  </si>
  <si>
    <t>el57C.</t>
  </si>
  <si>
    <t>el58.</t>
  </si>
  <si>
    <t>el59.</t>
  </si>
  <si>
    <t>el60.</t>
  </si>
  <si>
    <t>el61.</t>
  </si>
  <si>
    <t>el62.</t>
  </si>
  <si>
    <t>el63.</t>
  </si>
  <si>
    <t>el64.</t>
  </si>
  <si>
    <t>el65.</t>
  </si>
  <si>
    <t>el66.</t>
  </si>
  <si>
    <t>el67.</t>
  </si>
  <si>
    <t>el68.</t>
  </si>
  <si>
    <t>el69.</t>
  </si>
  <si>
    <t>el70.</t>
  </si>
  <si>
    <t>el71.</t>
  </si>
  <si>
    <t>el72.</t>
  </si>
  <si>
    <t>el73.</t>
  </si>
  <si>
    <t>el74.</t>
  </si>
  <si>
    <t>el75.</t>
  </si>
  <si>
    <t>el76.</t>
  </si>
  <si>
    <t>el77.</t>
  </si>
  <si>
    <t>el78.</t>
  </si>
  <si>
    <t>el79.</t>
  </si>
  <si>
    <t>el80.</t>
  </si>
  <si>
    <t>el81.</t>
  </si>
  <si>
    <t>el82.</t>
  </si>
  <si>
    <t>el83.</t>
  </si>
  <si>
    <t>el84.</t>
  </si>
  <si>
    <t>el85.</t>
  </si>
  <si>
    <t>el86.</t>
  </si>
  <si>
    <t>el87.</t>
  </si>
  <si>
    <t>el88.</t>
  </si>
  <si>
    <t>el89.</t>
  </si>
  <si>
    <t>el90.</t>
  </si>
  <si>
    <t>el91.</t>
  </si>
  <si>
    <t>el92.</t>
  </si>
  <si>
    <t>el93.</t>
  </si>
  <si>
    <t>el94.</t>
  </si>
  <si>
    <t>el95.</t>
  </si>
  <si>
    <t>el96.</t>
  </si>
  <si>
    <t>el97.</t>
  </si>
  <si>
    <t>el98.</t>
  </si>
  <si>
    <t>el99.</t>
  </si>
  <si>
    <t>el100.</t>
  </si>
  <si>
    <t>el101.</t>
  </si>
  <si>
    <t>el102.</t>
  </si>
  <si>
    <t>VRN</t>
  </si>
  <si>
    <t>Regulační šachta ŠR2 na svodném potrubí (sběrači D355) vč. PS 01</t>
  </si>
  <si>
    <t>Geodetické práce - zaměření skutečného provedení stavby jako celku vč. výškopisného a polohopisného zaměření veškerých IS</t>
  </si>
  <si>
    <t xml:space="preserve">U sypanin (zemních materiálů, štěrků apod.) jsou objemy kalkulovány v m3 a ve zhutněném </t>
  </si>
  <si>
    <t>stavu bez ztratného vlivem nakypření a dopravou (zhotovitel je povinen výše uvedené zohlednit).</t>
  </si>
  <si>
    <t>Uvedená třída těžitelnosti hornin je uvedena dle platné ČSN 73 6133.</t>
  </si>
  <si>
    <t>Kč</t>
  </si>
  <si>
    <t>Vedl. náklady</t>
  </si>
  <si>
    <r>
      <t xml:space="preserve">Obsyp potrubí bez prohození sypaniny s dodáním štěrkopísku frakce 0 - 16 mm
</t>
    </r>
    <r>
      <rPr>
        <i/>
        <sz val="10"/>
        <color rgb="FF0070C0"/>
        <rFont val="Arial CE"/>
        <charset val="238"/>
      </rPr>
      <t>/0,42m</t>
    </r>
    <r>
      <rPr>
        <i/>
        <vertAlign val="superscript"/>
        <sz val="10"/>
        <color rgb="FF0070C0"/>
        <rFont val="Arial CE"/>
        <charset val="238"/>
      </rPr>
      <t>2</t>
    </r>
    <r>
      <rPr>
        <i/>
        <sz val="10"/>
        <color rgb="FF0070C0"/>
        <rFont val="Arial CE"/>
        <charset val="238"/>
      </rPr>
      <t>x10m/</t>
    </r>
  </si>
  <si>
    <r>
      <t xml:space="preserve">Lože pod potrubí ze štěrkopísku frakce  0-8 mm s dodáním štěrkopísku frakce 0-8 mm, tl. 0.1 m
(pod šachtu)
</t>
    </r>
    <r>
      <rPr>
        <i/>
        <sz val="10"/>
        <color rgb="FF0070C0"/>
        <rFont val="Arial CE"/>
        <charset val="238"/>
      </rPr>
      <t>/2x plocha x výška: 0.8x0.1/</t>
    </r>
  </si>
  <si>
    <r>
      <t xml:space="preserve">Výplň odvodňov. trativodů kam. hrubě drcen. frakce 8-16 s dodáním kameniva frakce 8-16 mm
</t>
    </r>
    <r>
      <rPr>
        <i/>
        <sz val="10"/>
        <color rgb="FF0070C0"/>
        <rFont val="Arial CE"/>
        <charset val="238"/>
      </rPr>
      <t>/2x plocha x výška: 0.7x0.9/</t>
    </r>
  </si>
  <si>
    <r>
      <t xml:space="preserve">Podkladní textilie, vodorovná včetně dodávky textilie 300 g/m2
</t>
    </r>
    <r>
      <rPr>
        <i/>
        <sz val="10"/>
        <color rgb="FF0070C0"/>
        <rFont val="Arial CE"/>
        <charset val="238"/>
      </rPr>
      <t>/2x116.6/</t>
    </r>
  </si>
  <si>
    <r>
      <t xml:space="preserve">Izolace, tlak. voda, vodorovná folií PE, volně (pouze práce)
</t>
    </r>
    <r>
      <rPr>
        <i/>
        <sz val="10"/>
        <color rgb="FF0070C0"/>
        <rFont val="Arial CE"/>
        <charset val="238"/>
      </rPr>
      <t>/2x116.6/</t>
    </r>
  </si>
  <si>
    <r>
      <t xml:space="preserve">Lože pod šachtu ze štěrkopísku fr. 0-8 mm s dodáním štěrkopísku frakce 0-8 mm, tl. 0.15 m
</t>
    </r>
    <r>
      <rPr>
        <i/>
        <sz val="10"/>
        <color rgb="FF0070C0"/>
        <rFont val="Arial CE"/>
        <charset val="238"/>
      </rPr>
      <t>/3.6m</t>
    </r>
    <r>
      <rPr>
        <i/>
        <vertAlign val="superscript"/>
        <sz val="10"/>
        <color rgb="FF0070C0"/>
        <rFont val="Arial CE"/>
        <charset val="238"/>
      </rPr>
      <t>2</t>
    </r>
    <r>
      <rPr>
        <i/>
        <sz val="10"/>
        <color rgb="FF0070C0"/>
        <rFont val="Arial CE"/>
        <charset val="238"/>
      </rPr>
      <t xml:space="preserve"> x 0.15m/</t>
    </r>
  </si>
  <si>
    <r>
      <t xml:space="preserve">Zřízení lože trativodu ze štěrkopísku fr. 0-8 mm, s dodáním štěrkopísku frakce 0-8 mm
</t>
    </r>
    <r>
      <rPr>
        <i/>
        <sz val="10"/>
        <color rgb="FF0070C0"/>
        <rFont val="Arial CE"/>
        <charset val="238"/>
      </rPr>
      <t>/plocha v řezu x délka: 0.02x55/</t>
    </r>
  </si>
  <si>
    <r>
      <t xml:space="preserve">Potrubí D355 - vyřezání kynety do potrubí PE100 D355 SDR17 do potrubí svarem natupo tvaru T (šachta Š7) - dodávka, montáž, osazení
</t>
    </r>
    <r>
      <rPr>
        <i/>
        <sz val="10"/>
        <color rgb="FF0070C0"/>
        <rFont val="Arial CE"/>
        <charset val="238"/>
      </rPr>
      <t>/délky úseků potrubí D355:  1.20m + 1.65:2 /</t>
    </r>
  </si>
  <si>
    <r>
      <t xml:space="preserve">Potrubí D315 - vyřezání kynety do potrubí PE100 D315 SDR17 do potrubí svarem (šachta Š6 a částečně Š7) - dodávka, montáž, osazení
</t>
    </r>
    <r>
      <rPr>
        <i/>
        <sz val="10"/>
        <color rgb="FF0070C0"/>
        <rFont val="Arial CE"/>
        <charset val="238"/>
      </rPr>
      <t>/délky úseků potrubí D355:  1.65m + 0.33m x 2 /</t>
    </r>
  </si>
  <si>
    <t>Ostatní náklady (zařízení staveniště, provozní a územní vlivy, dopravu zaměstnanců dodavatele na pracoviště a zpět, ostrahu stavby a bezpečnostní opatření během výstavby, pojištění stavby po dobu realizace, náklady na likvidaci odpadů, úklid a úprava staveniště) a další</t>
  </si>
  <si>
    <t xml:space="preserve">Vodící tyč - trubka bezešvá hladká silnostěnná , ocel 11353, rozměr 60.3x4mm, dl.5.15 m,
vč. montáže kotvení ke stěně - dodávka, montáž    </t>
  </si>
  <si>
    <t>Vysokotkaké čerpadlo: potřebný výkon - 8.36 kW; max. výkon pro kčivku - 11.06 kW; min. povolený průtok 2.5 i/s; závěrný bod dopravní výšky:       65.41 m; NPSH se vyžaduje 3.34; tvar oběžného kola - radiální uzavřené vícekanálové (K); průměr oběžného kola - 205 mm;  norma připojení výtlačného a sacího hrdla EN 1092-2; otáčky motoru - 2892 rpm; Elektrický připojovací výkon P1 - 12,54 kW; Jmenovitý výkon motoru P2 - 11.00 kW; jmenovitý proud max. - 20.1 A; způsob spouštění - přímo/hvězda-trojúhelník možné; vlhkostní senzor - s;Krytí motoru - IP68; Krycí nátěr - dvousložková epoxidová pryskyřice; celková tloušťka vrstvy - 300 mm; Kabelové připojení - S1BN8-F-12G1.5, délka 10m; Kabelová průchodka -                                   utěsněné po celé délce; těleso čerpadla - šedá litina EN-GJL-250; hřídel - chromová ocel;Oběžné kolo materiál - GX2CRNIMOCUN25-6-3-3;                     O kroužek materiál - fluorokaučuk FPM; kabel motoru - chlorprénová pryž; druh těsnění hřídele - dvojitá mechanická ucpávka; Materiál těsnění hřídele - SIC/SIC/NBR; hmotnost - do 160 kg  vč. stacionární instalační sady, patní koleno DN 50, kotvící materiál - nerez, řetěz 0.5 m + ocelové lanko 10m (pozink), čerpadlo se zesíleným nátěrem - dodávka, montáž (montáž nezahrnuje elektrické připojení čerpadla, v ceně montáže zahrnuta instalace čerpadla do jímky a jeho připojení na potrubí)</t>
  </si>
  <si>
    <r>
      <t xml:space="preserve">Výplň odvodňov. trativodů kam. hrubě drcen. frakce 8-16 s dodáním kameniva frakce 8-16 mm
</t>
    </r>
    <r>
      <rPr>
        <i/>
        <sz val="10"/>
        <color rgb="FF0070C0"/>
        <rFont val="Arial CE"/>
        <charset val="238"/>
      </rPr>
      <t>/plocha v řezu x délka: 0.18x55/</t>
    </r>
  </si>
  <si>
    <r>
      <t xml:space="preserve">Výplň odvodňov. trativodů kam. hrubě drcen. frakce 8-16 s dodáním kameniva frakce 8-16 mm
</t>
    </r>
    <r>
      <rPr>
        <i/>
        <sz val="10"/>
        <color rgb="FF0070C0"/>
        <rFont val="Arial CE"/>
        <charset val="238"/>
      </rPr>
      <t>/7.3x0.6-0.8/</t>
    </r>
  </si>
  <si>
    <t>Přesuvka kanalizační DN150, SN12</t>
  </si>
  <si>
    <t>Čištění kanalizace tlakovým vozem – příprava kanalizace na revizi;
opakované čištění – vyplavování sedimentů 25-75 % do DN200</t>
  </si>
  <si>
    <t>Inspekce drenážního potrubí DN200 TV kamerou vč. DVD záznamu a
revizní zprávy dle ATV nebo ČSN EN 13508. V ceně je započítána práce
techniků při zavádění kamery do kanalizace, cena za provádění vlastní
revize kanalizace, vč. videozáznamu na DVD nosič.</t>
  </si>
  <si>
    <t>Čištění kanalizace tlakovým vozem – příprava kanalizace na revizi;
opakované čištění – vyplavování sedimentů 25-75 % do DN100</t>
  </si>
  <si>
    <r>
      <t xml:space="preserve">Vrtání jádrové do ŽB do D160 mm
</t>
    </r>
    <r>
      <rPr>
        <i/>
        <sz val="10"/>
        <color rgb="FF0070C0"/>
        <rFont val="Arial CE"/>
        <charset val="238"/>
      </rPr>
      <t>/2x0.1/</t>
    </r>
  </si>
  <si>
    <t>Vrtání jádrové do ŽB do D300 mm</t>
  </si>
  <si>
    <t>Osazení poklopu s rámem nad 150 kg  
včetně dodávky poklopu šachtového lit. D650</t>
  </si>
  <si>
    <r>
      <t xml:space="preserve">Lože pod potrubí ze štěrkopísku frakce 0-8 mm s dodáním štěrkopísku frakce 0-8 mm, tl. 0.1 m
(pod potrubí DN 250)
</t>
    </r>
    <r>
      <rPr>
        <i/>
        <sz val="10"/>
        <color rgb="FF0070C0"/>
        <rFont val="Arial CE"/>
        <charset val="238"/>
      </rPr>
      <t>/0.14x0.7+0.5x(1+0.5)/</t>
    </r>
  </si>
  <si>
    <t>Montáž trub z plastu, gumový kroužek, DN250</t>
  </si>
  <si>
    <t>Trubka kanalizační DN250 SN12</t>
  </si>
  <si>
    <t>Montáž tvarovek jednoos. plast. gum.kroužek DN250</t>
  </si>
  <si>
    <r>
      <t xml:space="preserve">Montáž trub z plastu, gumový kroužek, DN150
</t>
    </r>
    <r>
      <rPr>
        <i/>
        <sz val="10"/>
        <color rgb="FF0070C0"/>
        <rFont val="Arial CE"/>
        <charset val="238"/>
      </rPr>
      <t>/1+0.5/</t>
    </r>
  </si>
  <si>
    <t>Redukce kanalizační D315/250</t>
  </si>
  <si>
    <r>
      <t xml:space="preserve">Hloubení rýh š.do 60 cm v hor. tř. těž. </t>
    </r>
    <r>
      <rPr>
        <sz val="10"/>
        <rFont val="Times New Roman"/>
        <family val="1"/>
        <charset val="238"/>
      </rPr>
      <t>I</t>
    </r>
    <r>
      <rPr>
        <sz val="10"/>
        <rFont val="Arial CE"/>
        <charset val="238"/>
      </rPr>
      <t xml:space="preserve"> (ČSN 73 6133) do 100 m3, STROJNĚ
</t>
    </r>
    <r>
      <rPr>
        <i/>
        <sz val="10"/>
        <color rgb="FF0070C0"/>
        <rFont val="Arial CE"/>
        <charset val="238"/>
      </rPr>
      <t>/záchytné příkopy - 27+53 rozsah stanoven programem Autodesk Civil 3D/</t>
    </r>
  </si>
  <si>
    <r>
      <t xml:space="preserve">Hloubení nezapaž. jam hor. tř. těž. </t>
    </r>
    <r>
      <rPr>
        <sz val="10"/>
        <rFont val="Times New Roman"/>
        <family val="1"/>
        <charset val="238"/>
      </rPr>
      <t xml:space="preserve">I </t>
    </r>
    <r>
      <rPr>
        <sz val="10"/>
        <rFont val="Arial CE"/>
        <charset val="238"/>
      </rPr>
      <t xml:space="preserve">(ČSN 73 6133) do 10000 m3, STROJNĚ
</t>
    </r>
    <r>
      <rPr>
        <i/>
        <sz val="10"/>
        <color rgb="FF0070C0"/>
        <rFont val="Arial CE"/>
        <charset val="238"/>
      </rPr>
      <t>/horní část jámy - rozsah stanoven programem Autodesk Civil 3D/</t>
    </r>
  </si>
  <si>
    <r>
      <t xml:space="preserve">Hloubení nezapaž. jam hor. tř. těž. </t>
    </r>
    <r>
      <rPr>
        <sz val="10"/>
        <rFont val="Times New Roman"/>
        <family val="1"/>
        <charset val="238"/>
      </rPr>
      <t>I</t>
    </r>
    <r>
      <rPr>
        <sz val="10"/>
        <rFont val="Arial CE"/>
        <charset val="238"/>
      </rPr>
      <t xml:space="preserve"> (ČSN 73 6133) do 10000 m3, STROJNĚ
</t>
    </r>
    <r>
      <rPr>
        <i/>
        <sz val="10"/>
        <color rgb="FF0070C0"/>
        <rFont val="Arial CE"/>
        <charset val="238"/>
      </rPr>
      <t>/spodní část jámy - rozsah stanoven programem Autodesk Civil 3D/</t>
    </r>
  </si>
  <si>
    <r>
      <t xml:space="preserve">Hloubení rýh š.do 60 cm v hor. tř. těž. </t>
    </r>
    <r>
      <rPr>
        <sz val="10"/>
        <rFont val="Times New Roman"/>
        <family val="1"/>
        <charset val="238"/>
      </rPr>
      <t>I</t>
    </r>
    <r>
      <rPr>
        <sz val="10"/>
        <rFont val="Arial CE"/>
        <charset val="238"/>
      </rPr>
      <t xml:space="preserve"> do 50 m3,STROJNĚ
</t>
    </r>
    <r>
      <rPr>
        <i/>
        <sz val="10"/>
        <color rgb="FF0070C0"/>
        <rFont val="Arial CE"/>
        <charset val="238"/>
      </rPr>
      <t>/55 x 0.2+2 x 2/</t>
    </r>
  </si>
  <si>
    <r>
      <t xml:space="preserve">Svislé přemístění výkopku z hor. tř. těž. </t>
    </r>
    <r>
      <rPr>
        <sz val="10"/>
        <rFont val="Times New Roman"/>
        <family val="1"/>
        <charset val="238"/>
      </rPr>
      <t>I</t>
    </r>
    <r>
      <rPr>
        <sz val="10"/>
        <rFont val="Arial CE"/>
        <charset val="238"/>
      </rPr>
      <t xml:space="preserve"> do 6,0 m
</t>
    </r>
    <r>
      <rPr>
        <sz val="10"/>
        <color rgb="FF0070C0"/>
        <rFont val="Arial CE"/>
        <charset val="238"/>
      </rPr>
      <t>/223+15/</t>
    </r>
  </si>
  <si>
    <r>
      <t xml:space="preserve">Vodorovné přemístění výkopku z hor. tř. těž. </t>
    </r>
    <r>
      <rPr>
        <sz val="10"/>
        <rFont val="Times New Roman"/>
        <family val="1"/>
        <charset val="238"/>
      </rPr>
      <t>I</t>
    </r>
    <r>
      <rPr>
        <sz val="10"/>
        <rFont val="Arial CE"/>
        <charset val="238"/>
      </rPr>
      <t xml:space="preserve"> do 50 m</t>
    </r>
  </si>
  <si>
    <r>
      <t xml:space="preserve">Úprava pláně v zářezech v hor. tř. těž. </t>
    </r>
    <r>
      <rPr>
        <sz val="10"/>
        <rFont val="Times New Roman"/>
        <family val="1"/>
        <charset val="238"/>
      </rPr>
      <t>I</t>
    </r>
    <r>
      <rPr>
        <sz val="10"/>
        <rFont val="Arial CE"/>
        <charset val="238"/>
      </rPr>
      <t>, se zhutněním</t>
    </r>
  </si>
  <si>
    <r>
      <t xml:space="preserve">Nakládání výkopku z hor. tř. těž. </t>
    </r>
    <r>
      <rPr>
        <sz val="10"/>
        <rFont val="Times New Roman"/>
        <family val="1"/>
        <charset val="238"/>
      </rPr>
      <t>I</t>
    </r>
    <r>
      <rPr>
        <sz val="10"/>
        <rFont val="Arial CE"/>
        <charset val="238"/>
      </rPr>
      <t xml:space="preserve"> v množství nad 100 m3
</t>
    </r>
    <r>
      <rPr>
        <i/>
        <sz val="10"/>
        <color rgb="FF0070C0"/>
        <rFont val="Arial CE"/>
        <charset val="238"/>
      </rPr>
      <t>/925+555+27/</t>
    </r>
  </si>
  <si>
    <r>
      <t xml:space="preserve">Vodorovné přemístění výkopku z hor. tř. těž. </t>
    </r>
    <r>
      <rPr>
        <sz val="10"/>
        <rFont val="Times New Roman"/>
        <family val="1"/>
        <charset val="238"/>
      </rPr>
      <t>I</t>
    </r>
    <r>
      <rPr>
        <sz val="10"/>
        <rFont val="Arial CE"/>
        <charset val="238"/>
      </rPr>
      <t xml:space="preserve"> do 50 m
</t>
    </r>
    <r>
      <rPr>
        <i/>
        <sz val="10"/>
        <color rgb="FF0070C0"/>
        <rFont val="Arial CE"/>
        <charset val="238"/>
      </rPr>
      <t>/925+555+27/</t>
    </r>
  </si>
  <si>
    <t>Fólie HDPE tl. 1,5 mm dle specifikace technické zprávy (bez ztratného)</t>
  </si>
  <si>
    <t>Fólie HDPE tl. 2,0 mm dle specifikace technické zprávy (bez ztratného)</t>
  </si>
  <si>
    <t>HDPE deska 1000 x 700 tl. 4,0 mm včetně kotvení a tmelení prostupů</t>
  </si>
  <si>
    <t>Fólie HDPE tl. 2,0 mm s čepy do betonu dle specifikace technické zprávy (bez ztratného)</t>
  </si>
  <si>
    <t>Dvouvrstvá izolační membrána HDPE fólie+bentonit dle specifikace technické zprávy
/49x0.3/</t>
  </si>
  <si>
    <t>Zajištění veškerých potřebných montažních schémat, kladečských plánů a tlakových zkoušek, revizí</t>
  </si>
  <si>
    <r>
      <t xml:space="preserve">Uložení sypaniny do násypů zhutněných na 95% PS (odkopané zeminy - využití pro násypy pod SO 101)
</t>
    </r>
    <r>
      <rPr>
        <i/>
        <sz val="10"/>
        <rFont val="Arial CE"/>
        <charset val="238"/>
      </rPr>
      <t>/pozn. štěrkovité zeminy hutnit na 97% PS/</t>
    </r>
    <r>
      <rPr>
        <sz val="10"/>
        <rFont val="Arial CE"/>
        <charset val="238"/>
      </rPr>
      <t xml:space="preserve">
</t>
    </r>
    <r>
      <rPr>
        <i/>
        <sz val="10"/>
        <color rgb="FF0070C0"/>
        <rFont val="Arial CE"/>
        <charset val="238"/>
      </rPr>
      <t>/rozsah stanoven programem Autodesk Civil 3D/</t>
    </r>
  </si>
  <si>
    <r>
      <t xml:space="preserve">Zhutnění podloží do 92% PS - přehutnění pláně pro 1. vrstvu minerálního těsnění (včetně plochy svahů uvnitř tělesa)
</t>
    </r>
    <r>
      <rPr>
        <i/>
        <sz val="10"/>
        <color rgb="FF0070C0"/>
        <rFont val="Arial CE"/>
        <charset val="238"/>
      </rPr>
      <t>/9428m</t>
    </r>
    <r>
      <rPr>
        <i/>
        <vertAlign val="superscript"/>
        <sz val="10"/>
        <color rgb="FF0070C0"/>
        <rFont val="Arial CE"/>
        <charset val="238"/>
      </rPr>
      <t>2</t>
    </r>
    <r>
      <rPr>
        <i/>
        <sz val="10"/>
        <color rgb="FF0070C0"/>
        <rFont val="Arial CE"/>
        <charset val="238"/>
      </rPr>
      <t xml:space="preserve"> x 1.01 + 628m</t>
    </r>
    <r>
      <rPr>
        <i/>
        <vertAlign val="superscript"/>
        <sz val="10"/>
        <color rgb="FF0070C0"/>
        <rFont val="Arial CE"/>
        <charset val="238"/>
      </rPr>
      <t>2</t>
    </r>
    <r>
      <rPr>
        <i/>
        <sz val="10"/>
        <color rgb="FF0070C0"/>
        <rFont val="Arial CE"/>
        <charset val="238"/>
      </rPr>
      <t xml:space="preserve"> x 1.08/</t>
    </r>
  </si>
  <si>
    <r>
      <t xml:space="preserve">Uložení sypaniny do násypů zhutněných na 95% PS (odkopané zeminy z objektu SO 101 a dalších)  
</t>
    </r>
    <r>
      <rPr>
        <i/>
        <sz val="10"/>
        <rFont val="Arial CE"/>
        <charset val="238"/>
      </rPr>
      <t>/pozn. štěrkovité zeminy hutnit na 97% PS/</t>
    </r>
    <r>
      <rPr>
        <sz val="10"/>
        <rFont val="Arial CE"/>
        <charset val="238"/>
      </rPr>
      <t xml:space="preserve">
</t>
    </r>
    <r>
      <rPr>
        <i/>
        <sz val="10"/>
        <color rgb="FF0070C0"/>
        <rFont val="Arial CE"/>
        <charset val="238"/>
      </rPr>
      <t>/924 m</t>
    </r>
    <r>
      <rPr>
        <i/>
        <vertAlign val="superscript"/>
        <sz val="10"/>
        <color rgb="FF0070C0"/>
        <rFont val="Arial CE"/>
        <charset val="238"/>
      </rPr>
      <t>3</t>
    </r>
    <r>
      <rPr>
        <i/>
        <sz val="10"/>
        <color rgb="FF0070C0"/>
        <rFont val="Arial CE"/>
        <charset val="238"/>
      </rPr>
      <t xml:space="preserve"> + 16 m</t>
    </r>
    <r>
      <rPr>
        <i/>
        <vertAlign val="superscript"/>
        <sz val="10"/>
        <color rgb="FF0070C0"/>
        <rFont val="Arial CE"/>
        <charset val="238"/>
      </rPr>
      <t>3</t>
    </r>
    <r>
      <rPr>
        <i/>
        <sz val="10"/>
        <color rgb="FF0070C0"/>
        <rFont val="Arial CE"/>
        <charset val="238"/>
      </rPr>
      <t xml:space="preserve"> + 222 m</t>
    </r>
    <r>
      <rPr>
        <i/>
        <vertAlign val="superscript"/>
        <sz val="10"/>
        <color rgb="FF0070C0"/>
        <rFont val="Arial CE"/>
        <charset val="238"/>
      </rPr>
      <t>3</t>
    </r>
    <r>
      <rPr>
        <i/>
        <sz val="10"/>
        <color rgb="FF0070C0"/>
        <rFont val="Arial CE"/>
        <charset val="238"/>
      </rPr>
      <t xml:space="preserve"> + 193 m</t>
    </r>
    <r>
      <rPr>
        <i/>
        <vertAlign val="superscript"/>
        <sz val="10"/>
        <color rgb="FF0070C0"/>
        <rFont val="Arial CE"/>
        <charset val="238"/>
      </rPr>
      <t>3</t>
    </r>
    <r>
      <rPr>
        <i/>
        <sz val="10"/>
        <color rgb="FF0070C0"/>
        <rFont val="Arial CE"/>
        <charset val="238"/>
      </rPr>
      <t xml:space="preserve"> + 10 m</t>
    </r>
    <r>
      <rPr>
        <i/>
        <vertAlign val="superscript"/>
        <sz val="10"/>
        <color rgb="FF0070C0"/>
        <rFont val="Arial CE"/>
        <charset val="238"/>
      </rPr>
      <t>3</t>
    </r>
    <r>
      <rPr>
        <i/>
        <sz val="10"/>
        <color rgb="FF0070C0"/>
        <rFont val="Arial CE"/>
        <charset val="238"/>
      </rPr>
      <t>/</t>
    </r>
  </si>
  <si>
    <r>
      <t xml:space="preserve">Uložení sypaniny do násypů zhutněných na 95% PS (odkopané zeminy - zemní těleso komunikace)  
</t>
    </r>
    <r>
      <rPr>
        <i/>
        <sz val="10"/>
        <rFont val="Arial CE"/>
        <charset val="238"/>
      </rPr>
      <t>/pozn. štěrkovité zeminy hutnit na 97% PS/</t>
    </r>
    <r>
      <rPr>
        <sz val="10"/>
        <rFont val="Arial CE"/>
        <charset val="238"/>
      </rPr>
      <t xml:space="preserve">
</t>
    </r>
    <r>
      <rPr>
        <i/>
        <sz val="10"/>
        <color rgb="FF0070C0"/>
        <rFont val="Arial CE"/>
        <charset val="238"/>
      </rPr>
      <t>/rozsah stanoven programem Autodesk Civil 3D/</t>
    </r>
  </si>
  <si>
    <r>
      <t xml:space="preserve">Uložení sypaniny do násypů zhutněných na 95% PS (odkopané zeminy - zemní těleso komunikace)
</t>
    </r>
    <r>
      <rPr>
        <i/>
        <sz val="10"/>
        <rFont val="Arial CE"/>
        <charset val="238"/>
      </rPr>
      <t>/pozn. štěrkovité zeminy hutnit na 97% PS/</t>
    </r>
    <r>
      <rPr>
        <sz val="10"/>
        <rFont val="Arial CE"/>
        <charset val="238"/>
      </rPr>
      <t xml:space="preserve">
</t>
    </r>
    <r>
      <rPr>
        <i/>
        <sz val="10"/>
        <color rgb="FF0070C0"/>
        <rFont val="Arial CE"/>
        <charset val="238"/>
      </rPr>
      <t>/10m</t>
    </r>
    <r>
      <rPr>
        <i/>
        <vertAlign val="superscript"/>
        <sz val="10"/>
        <color rgb="FF0070C0"/>
        <rFont val="Arial CE"/>
        <charset val="238"/>
      </rPr>
      <t>3</t>
    </r>
    <r>
      <rPr>
        <i/>
        <sz val="10"/>
        <color rgb="FF0070C0"/>
        <rFont val="Arial CE"/>
        <charset val="238"/>
      </rPr>
      <t xml:space="preserve"> - (0.88x1.5x2.075)m</t>
    </r>
    <r>
      <rPr>
        <i/>
        <vertAlign val="superscript"/>
        <sz val="10"/>
        <color rgb="FF0070C0"/>
        <rFont val="Arial CE"/>
        <charset val="238"/>
      </rPr>
      <t>3</t>
    </r>
    <r>
      <rPr>
        <i/>
        <sz val="10"/>
        <color rgb="FF0070C0"/>
        <rFont val="Arial CE"/>
        <charset val="238"/>
      </rPr>
      <t>/</t>
    </r>
  </si>
  <si>
    <r>
      <t xml:space="preserve">Uložení sypaniny do násypů zhutněných na 95% PS (odkopané zeminy - zemní těleso komunikace)
</t>
    </r>
    <r>
      <rPr>
        <i/>
        <sz val="10"/>
        <rFont val="Arial CE"/>
        <charset val="238"/>
      </rPr>
      <t>/pozn. štěrkovité zeminy hutnit na 97% PS/</t>
    </r>
    <r>
      <rPr>
        <sz val="10"/>
        <rFont val="Arial CE"/>
        <charset val="238"/>
      </rPr>
      <t xml:space="preserve">
</t>
    </r>
    <r>
      <rPr>
        <i/>
        <sz val="10"/>
        <color rgb="FF0070C0"/>
        <rFont val="Arial CE"/>
        <charset val="238"/>
      </rPr>
      <t>/rozsah stanoven programem Autodesk /</t>
    </r>
  </si>
  <si>
    <r>
      <t xml:space="preserve">Uložení sypaniny do násypů zhutněných na 95% PS (štěrkovité zeminy na 97% PS)
</t>
    </r>
    <r>
      <rPr>
        <i/>
        <sz val="10"/>
        <color rgb="FF0070C0"/>
        <rFont val="Arial CE"/>
        <charset val="238"/>
      </rPr>
      <t>/751+11-jímka=188-ŠR2=(2.8x1+5.4x0.15)-MŠ=(2.8x1.5+5.4x0.15)-ŠR3=1.4x1.5-Obsypy potrubí=(0.5x4-0.4x5-0.06x4-0.3x(0.5+8.5+4))/</t>
    </r>
  </si>
  <si>
    <t>E. Soupis stavebních prací dodávek a služeb (výkaz výměr a kubatur)</t>
  </si>
  <si>
    <t>Zhotovitel ocení částkou 
dle indiv. kalkulace</t>
  </si>
  <si>
    <t xml:space="preserve">kalkulaci a výslednou sumární absolutní částku uvede do Soupisu. </t>
  </si>
  <si>
    <t>(E. Soupis stavebních prací dodávek a služeb (výkaz výměr a kubatur))</t>
  </si>
  <si>
    <t>Stanovit buď sumárním propočtem
(možno vztáhnout procentuelně k základně ze ZRN v procent. výši dle kalkulace zhotovitele)
nebo
zhotovitel
provede individuální
kalkulaci
pro jednotlivé
položky,
následně uvede
celkovou 
sumární cenu
za VRN</t>
  </si>
  <si>
    <r>
      <t xml:space="preserve">Zemina vhodná pro minerální těsnění dna tělesa skládky
- </t>
    </r>
    <r>
      <rPr>
        <b/>
        <sz val="10"/>
        <rFont val="Arial CE"/>
        <charset val="238"/>
      </rPr>
      <t xml:space="preserve">mimostaveništní doprava ze vzd. 6km se složením do prostoru dna skládky
</t>
    </r>
    <r>
      <rPr>
        <i/>
        <sz val="10"/>
        <color rgb="FF0070C0"/>
        <rFont val="Arial CE"/>
        <charset val="238"/>
      </rPr>
      <t>/množství odpovídá předchozí položce/</t>
    </r>
  </si>
  <si>
    <r>
      <t xml:space="preserve">Štěrk fr.16/32mm (kulaté zrno)
- </t>
    </r>
    <r>
      <rPr>
        <b/>
        <sz val="10"/>
        <rFont val="Arial CE"/>
        <charset val="238"/>
      </rPr>
      <t xml:space="preserve">mimostaveništní doprava se složením na deponii při areálu skládky vč. úpravy deponie
</t>
    </r>
    <r>
      <rPr>
        <i/>
        <sz val="10"/>
        <color rgb="FF0070C0"/>
        <rFont val="Arial CE"/>
        <charset val="238"/>
      </rPr>
      <t>/množství odpovídá předchozí položce/
/99m</t>
    </r>
    <r>
      <rPr>
        <i/>
        <vertAlign val="superscript"/>
        <sz val="10"/>
        <color rgb="FF0070C0"/>
        <rFont val="Arial CE"/>
        <charset val="238"/>
      </rPr>
      <t>3</t>
    </r>
    <r>
      <rPr>
        <i/>
        <sz val="10"/>
        <color rgb="FF0070C0"/>
        <rFont val="Arial CE"/>
        <charset val="238"/>
      </rPr>
      <t xml:space="preserve"> + 2629m</t>
    </r>
    <r>
      <rPr>
        <i/>
        <vertAlign val="superscript"/>
        <sz val="10"/>
        <color rgb="FF0070C0"/>
        <rFont val="Arial CE"/>
        <charset val="238"/>
      </rPr>
      <t>3</t>
    </r>
    <r>
      <rPr>
        <i/>
        <sz val="10"/>
        <color rgb="FF0070C0"/>
        <rFont val="Arial CE"/>
        <charset val="238"/>
      </rPr>
      <t xml:space="preserve"> + 198m</t>
    </r>
    <r>
      <rPr>
        <i/>
        <vertAlign val="superscript"/>
        <sz val="10"/>
        <color rgb="FF0070C0"/>
        <rFont val="Arial CE"/>
        <charset val="238"/>
      </rPr>
      <t>3</t>
    </r>
    <r>
      <rPr>
        <i/>
        <sz val="10"/>
        <color rgb="FF0070C0"/>
        <rFont val="Arial CE"/>
        <charset val="238"/>
      </rPr>
      <t>/</t>
    </r>
  </si>
  <si>
    <r>
      <t xml:space="preserve">Minerální těsnění - vrstvy tl. 2x250 mm - </t>
    </r>
    <r>
      <rPr>
        <b/>
        <sz val="10"/>
        <rFont val="Arial CE"/>
        <charset val="238"/>
      </rPr>
      <t>dno tělesa (sklon od 3% do sklonu 8%)</t>
    </r>
    <r>
      <rPr>
        <sz val="10"/>
        <rFont val="Arial CE"/>
        <charset val="238"/>
      </rPr>
      <t xml:space="preserve"> - rozprostření, úprava materiálu, hutnění dle T.Z., objem ve zhutněném stavu bez ztratného
</t>
    </r>
    <r>
      <rPr>
        <i/>
        <sz val="10"/>
        <color rgb="FF0070C0"/>
        <rFont val="Arial CE"/>
        <charset val="238"/>
      </rPr>
      <t>/plocha 8837m</t>
    </r>
    <r>
      <rPr>
        <i/>
        <vertAlign val="superscript"/>
        <sz val="10"/>
        <color rgb="FF0070C0"/>
        <rFont val="Arial CE"/>
        <charset val="238"/>
      </rPr>
      <t>2</t>
    </r>
    <r>
      <rPr>
        <i/>
        <sz val="10"/>
        <color rgb="FF0070C0"/>
        <rFont val="Arial CE"/>
        <charset val="238"/>
      </rPr>
      <t xml:space="preserve"> x 1.01 x 0.5m/</t>
    </r>
  </si>
  <si>
    <r>
      <t xml:space="preserve">Minerální těsnění - vrstvy tl. 2x250 mm - </t>
    </r>
    <r>
      <rPr>
        <b/>
        <sz val="10"/>
        <rFont val="Arial CE"/>
        <charset val="238"/>
      </rPr>
      <t>svahy dna tělesa (sklon 1:2.5)</t>
    </r>
    <r>
      <rPr>
        <sz val="10"/>
        <rFont val="Arial CE"/>
        <charset val="238"/>
      </rPr>
      <t xml:space="preserve"> - rozprostření, úprava materiálu, hutnění dle T.Z., objem ve zhutněném stavu bez ztratného
</t>
    </r>
    <r>
      <rPr>
        <i/>
        <sz val="10"/>
        <color rgb="FF0070C0"/>
        <rFont val="Arial CE"/>
        <charset val="238"/>
      </rPr>
      <t>/plocha 612m</t>
    </r>
    <r>
      <rPr>
        <i/>
        <vertAlign val="superscript"/>
        <sz val="10"/>
        <color rgb="FF0070C0"/>
        <rFont val="Arial CE"/>
        <charset val="238"/>
      </rPr>
      <t>2</t>
    </r>
    <r>
      <rPr>
        <i/>
        <sz val="10"/>
        <color rgb="FF0070C0"/>
        <rFont val="Arial CE"/>
        <charset val="238"/>
      </rPr>
      <t xml:space="preserve"> x 1.08 x 0.5m/</t>
    </r>
  </si>
  <si>
    <t>Zeminy do násypů zemního tělesa komunikace</t>
  </si>
  <si>
    <r>
      <t xml:space="preserve">Vodorovné přemístění výkopku z hor. tř. těž. </t>
    </r>
    <r>
      <rPr>
        <sz val="10"/>
        <rFont val="Times New Roman"/>
        <family val="1"/>
        <charset val="238"/>
      </rPr>
      <t>I</t>
    </r>
    <r>
      <rPr>
        <sz val="10"/>
        <rFont val="Arial CE"/>
        <charset val="238"/>
      </rPr>
      <t xml:space="preserve"> (ČSN 73 6133) do 500 m (přesun sypanin z deponie)
</t>
    </r>
    <r>
      <rPr>
        <i/>
        <sz val="10"/>
        <color rgb="FF0070C0"/>
        <rFont val="Arial CE"/>
        <charset val="238"/>
      </rPr>
      <t>/1192m</t>
    </r>
    <r>
      <rPr>
        <i/>
        <vertAlign val="superscript"/>
        <sz val="10"/>
        <color rgb="FF0070C0"/>
        <rFont val="Arial CE"/>
        <charset val="238"/>
      </rPr>
      <t>3</t>
    </r>
    <r>
      <rPr>
        <i/>
        <sz val="10"/>
        <color rgb="FF0070C0"/>
        <rFont val="Arial CE"/>
        <charset val="238"/>
      </rPr>
      <t xml:space="preserve"> + 398m</t>
    </r>
    <r>
      <rPr>
        <i/>
        <vertAlign val="superscript"/>
        <sz val="10"/>
        <color rgb="FF0070C0"/>
        <rFont val="Arial CE"/>
        <charset val="238"/>
      </rPr>
      <t>3</t>
    </r>
    <r>
      <rPr>
        <i/>
        <sz val="10"/>
        <color rgb="FF0070C0"/>
        <rFont val="Arial CE"/>
        <charset val="238"/>
      </rPr>
      <t>/</t>
    </r>
  </si>
  <si>
    <r>
      <t xml:space="preserve">Uložení sypaniny do násypů zhutněných na 95% PS (deponované zeminy)  </t>
    </r>
    <r>
      <rPr>
        <i/>
        <sz val="10"/>
        <rFont val="Arial CE"/>
        <charset val="238"/>
      </rPr>
      <t>/pozn. štěrkovité zeminy hutnit na 97% PS/</t>
    </r>
    <r>
      <rPr>
        <sz val="10"/>
        <rFont val="Arial CE"/>
        <charset val="238"/>
      </rPr>
      <t xml:space="preserve">
</t>
    </r>
    <r>
      <rPr>
        <i/>
        <sz val="10"/>
        <color rgb="FF0070C0"/>
        <rFont val="Arial CE"/>
        <charset val="238"/>
      </rPr>
      <t>/rozsah stanoven programem Autodesk Civil 3D/</t>
    </r>
  </si>
  <si>
    <r>
      <t xml:space="preserve">Zemina nenamrzavá vhodná do aktivní zóny zemního tělesa komunikace  -
-  </t>
    </r>
    <r>
      <rPr>
        <b/>
        <sz val="10"/>
        <rFont val="Arial CE"/>
        <charset val="238"/>
      </rPr>
      <t>nákup</t>
    </r>
    <r>
      <rPr>
        <sz val="10"/>
        <rFont val="Arial CE"/>
        <charset val="238"/>
      </rPr>
      <t xml:space="preserve">, vč. prokázání parametrů  (zajistí zhotovitel)
</t>
    </r>
    <r>
      <rPr>
        <i/>
        <sz val="10"/>
        <color rgb="FF0070C0"/>
        <rFont val="Arial CE"/>
        <charset val="238"/>
      </rPr>
      <t>Pozn.: Požadované množství je ve zhutněném konečném stavu v m</t>
    </r>
    <r>
      <rPr>
        <i/>
        <vertAlign val="superscript"/>
        <sz val="10"/>
        <color rgb="FF0070C0"/>
        <rFont val="Arial CE"/>
        <charset val="238"/>
      </rPr>
      <t>3</t>
    </r>
    <r>
      <rPr>
        <i/>
        <sz val="10"/>
        <color rgb="FF0070C0"/>
        <rFont val="Arial CE"/>
        <charset val="238"/>
      </rPr>
      <t>, zhotovitel musí zohlednit ztráty vlivem nakypření a při odtěžbě!</t>
    </r>
  </si>
  <si>
    <r>
      <t xml:space="preserve">Zemina nenamrzavá vhodná do aktivní zóny zemního tělesa komunikace  -
- </t>
    </r>
    <r>
      <rPr>
        <b/>
        <sz val="10"/>
        <rFont val="Arial CE"/>
        <charset val="238"/>
      </rPr>
      <t xml:space="preserve">mimostaveništní doprava se složením na deponii při areálu skládky ze vzdálenosti odpovídající zdroji
</t>
    </r>
    <r>
      <rPr>
        <i/>
        <sz val="10"/>
        <color rgb="FF0070C0"/>
        <rFont val="Arial CE"/>
        <charset val="238"/>
      </rPr>
      <t>/množství odpovídá předchozí položce/</t>
    </r>
  </si>
  <si>
    <r>
      <t xml:space="preserve">Uložení sypaniny do násypů zhutněných na 100% PS (zeminy do aktivní zóny)
</t>
    </r>
    <r>
      <rPr>
        <i/>
        <sz val="10"/>
        <color rgb="FF0070C0"/>
        <rFont val="Arial CE"/>
        <charset val="238"/>
      </rPr>
      <t>/885m</t>
    </r>
    <r>
      <rPr>
        <i/>
        <vertAlign val="superscript"/>
        <sz val="10"/>
        <color rgb="FF0070C0"/>
        <rFont val="Arial CE"/>
        <charset val="238"/>
      </rPr>
      <t>2</t>
    </r>
    <r>
      <rPr>
        <i/>
        <sz val="10"/>
        <color rgb="FF0070C0"/>
        <rFont val="Arial CE"/>
        <charset val="238"/>
      </rPr>
      <t xml:space="preserve"> x 0,45m/</t>
    </r>
  </si>
  <si>
    <r>
      <t xml:space="preserve">Vodorovné přemístění výkopku z hor. tř. těž. </t>
    </r>
    <r>
      <rPr>
        <sz val="10"/>
        <rFont val="Times New Roman"/>
        <family val="1"/>
        <charset val="238"/>
      </rPr>
      <t>I</t>
    </r>
    <r>
      <rPr>
        <sz val="10"/>
        <rFont val="Arial CE"/>
        <charset val="238"/>
      </rPr>
      <t xml:space="preserve"> (ČSN 73 6133) do 500 m (přesun sypanin z deponie)
</t>
    </r>
    <r>
      <rPr>
        <i/>
        <sz val="10"/>
        <color rgb="FF0070C0"/>
        <rFont val="Arial CE"/>
        <charset val="238"/>
      </rPr>
      <t>/plocha v řezu x délka: 0,19m</t>
    </r>
    <r>
      <rPr>
        <i/>
        <vertAlign val="superscript"/>
        <sz val="10"/>
        <color rgb="FF0070C0"/>
        <rFont val="Arial CE"/>
        <charset val="238"/>
      </rPr>
      <t>2</t>
    </r>
    <r>
      <rPr>
        <i/>
        <sz val="10"/>
        <color rgb="FF0070C0"/>
        <rFont val="Arial CE"/>
        <charset val="238"/>
      </rPr>
      <t>x23m+0,19m</t>
    </r>
    <r>
      <rPr>
        <i/>
        <vertAlign val="superscript"/>
        <sz val="10"/>
        <color rgb="FF0070C0"/>
        <rFont val="Arial CE"/>
        <charset val="238"/>
      </rPr>
      <t>2</t>
    </r>
    <r>
      <rPr>
        <i/>
        <sz val="10"/>
        <color rgb="FF0070C0"/>
        <rFont val="Arial CE"/>
        <charset val="238"/>
      </rPr>
      <t>x23m+0,12m</t>
    </r>
    <r>
      <rPr>
        <i/>
        <vertAlign val="superscript"/>
        <sz val="10"/>
        <color rgb="FF0070C0"/>
        <rFont val="Arial CE"/>
        <charset val="238"/>
      </rPr>
      <t>2</t>
    </r>
    <r>
      <rPr>
        <i/>
        <sz val="10"/>
        <color rgb="FF0070C0"/>
        <rFont val="Arial CE"/>
        <charset val="238"/>
      </rPr>
      <t>x29m+0,13m</t>
    </r>
    <r>
      <rPr>
        <i/>
        <vertAlign val="superscript"/>
        <sz val="10"/>
        <color rgb="FF0070C0"/>
        <rFont val="Arial CE"/>
        <charset val="238"/>
      </rPr>
      <t>2</t>
    </r>
    <r>
      <rPr>
        <i/>
        <sz val="10"/>
        <color rgb="FF0070C0"/>
        <rFont val="Arial CE"/>
        <charset val="238"/>
      </rPr>
      <t>x6m+0,08m</t>
    </r>
    <r>
      <rPr>
        <i/>
        <vertAlign val="superscript"/>
        <sz val="10"/>
        <color rgb="FF0070C0"/>
        <rFont val="Arial CE"/>
        <charset val="238"/>
      </rPr>
      <t>2</t>
    </r>
    <r>
      <rPr>
        <i/>
        <sz val="10"/>
        <color rgb="FF0070C0"/>
        <rFont val="Arial CE"/>
        <charset val="238"/>
      </rPr>
      <t>x83m+0,13m</t>
    </r>
    <r>
      <rPr>
        <i/>
        <vertAlign val="superscript"/>
        <sz val="10"/>
        <color rgb="FF0070C0"/>
        <rFont val="Arial CE"/>
        <charset val="238"/>
      </rPr>
      <t>2</t>
    </r>
    <r>
      <rPr>
        <i/>
        <sz val="10"/>
        <color rgb="FF0070C0"/>
        <rFont val="Arial CE"/>
        <charset val="238"/>
      </rPr>
      <t>x14m/</t>
    </r>
  </si>
  <si>
    <r>
      <t xml:space="preserve">Vodorovné přemístění výkopku z hor. tř. těž. </t>
    </r>
    <r>
      <rPr>
        <sz val="10"/>
        <rFont val="Times New Roman"/>
        <family val="1"/>
        <charset val="238"/>
      </rPr>
      <t>I</t>
    </r>
    <r>
      <rPr>
        <sz val="10"/>
        <rFont val="Arial CE"/>
        <charset val="238"/>
      </rPr>
      <t xml:space="preserve"> (ČSN 73 6133) do 500 m (přesun sypanin z deponie)
</t>
    </r>
    <r>
      <rPr>
        <i/>
        <sz val="10"/>
        <color rgb="FF0070C0"/>
        <rFont val="Arial CE"/>
        <charset val="238"/>
      </rPr>
      <t>/plocha v řezu 0.13m</t>
    </r>
    <r>
      <rPr>
        <i/>
        <vertAlign val="superscript"/>
        <sz val="10"/>
        <color rgb="FF0070C0"/>
        <rFont val="Arial CE"/>
        <charset val="238"/>
      </rPr>
      <t>2</t>
    </r>
    <r>
      <rPr>
        <i/>
        <sz val="10"/>
        <color rgb="FF0070C0"/>
        <rFont val="Arial CE"/>
        <charset val="238"/>
      </rPr>
      <t xml:space="preserve"> x 28m/</t>
    </r>
  </si>
  <si>
    <r>
      <t xml:space="preserve">Vodorovné přemístění výkopku z hor. tř. těž. </t>
    </r>
    <r>
      <rPr>
        <sz val="10"/>
        <rFont val="Times New Roman"/>
        <family val="1"/>
        <charset val="238"/>
      </rPr>
      <t>I</t>
    </r>
    <r>
      <rPr>
        <sz val="10"/>
        <rFont val="Arial CE"/>
        <charset val="238"/>
      </rPr>
      <t xml:space="preserve"> (ČSN 73 6133) do 500 m (přesun sypanin z deponie)
</t>
    </r>
    <r>
      <rPr>
        <i/>
        <sz val="10"/>
        <color rgb="FF0070C0"/>
        <rFont val="Arial CE"/>
        <charset val="238"/>
      </rPr>
      <t>/plocha v řezu x délka: 0,11m</t>
    </r>
    <r>
      <rPr>
        <i/>
        <vertAlign val="superscript"/>
        <sz val="10"/>
        <color rgb="FF0070C0"/>
        <rFont val="Arial CE"/>
        <charset val="238"/>
      </rPr>
      <t>2</t>
    </r>
    <r>
      <rPr>
        <i/>
        <sz val="10"/>
        <color rgb="FF0070C0"/>
        <rFont val="Arial CE"/>
        <charset val="238"/>
      </rPr>
      <t>x12m+0,19m</t>
    </r>
    <r>
      <rPr>
        <i/>
        <vertAlign val="superscript"/>
        <sz val="10"/>
        <color rgb="FF0070C0"/>
        <rFont val="Arial CE"/>
        <charset val="238"/>
      </rPr>
      <t>2</t>
    </r>
    <r>
      <rPr>
        <i/>
        <sz val="10"/>
        <color rgb="FF0070C0"/>
        <rFont val="Arial CE"/>
        <charset val="238"/>
      </rPr>
      <t>x12m/</t>
    </r>
  </si>
  <si>
    <r>
      <rPr>
        <i/>
        <sz val="10"/>
        <rFont val="Arial CE"/>
        <charset val="238"/>
      </rPr>
      <t>Zeminy pro akt. zónu komunikace (nenamrzavé)</t>
    </r>
    <r>
      <rPr>
        <sz val="10"/>
        <rFont val="Arial CE"/>
        <family val="2"/>
        <charset val="238"/>
      </rPr>
      <t xml:space="preserve"> - nákup, dovoz i použití pro stavbu zajistí zhotovitel</t>
    </r>
  </si>
  <si>
    <r>
      <rPr>
        <i/>
        <sz val="10"/>
        <rFont val="Arial CE"/>
        <charset val="238"/>
      </rPr>
      <t>Štěrk do dna skládky</t>
    </r>
    <r>
      <rPr>
        <sz val="10"/>
        <rFont val="Arial CE"/>
        <family val="2"/>
        <charset val="238"/>
      </rPr>
      <t xml:space="preserve"> - nákup, dovoz i použití pro stavbu zajistí zhotovitel</t>
    </r>
  </si>
  <si>
    <t>zhotovitel materiál přemístí ze vzd. 500m a použije přímo do stavby dna skládky</t>
  </si>
  <si>
    <r>
      <rPr>
        <i/>
        <sz val="10"/>
        <rFont val="Arial CE"/>
        <charset val="238"/>
      </rPr>
      <t>Minerální těsnění dna skládky</t>
    </r>
    <r>
      <rPr>
        <sz val="10"/>
        <rFont val="Arial CE"/>
        <family val="2"/>
        <charset val="238"/>
      </rPr>
      <t xml:space="preserve"> - nákup si zajistí stavebník, zhotovitel materiál přemístí ze vzd. 6km a použije pro stavbu </t>
    </r>
  </si>
  <si>
    <r>
      <rPr>
        <i/>
        <sz val="10"/>
        <rFont val="Arial CE"/>
        <charset val="238"/>
      </rPr>
      <t xml:space="preserve">Chybějící </t>
    </r>
    <r>
      <rPr>
        <sz val="10"/>
        <rFont val="Arial CE"/>
        <charset val="238"/>
      </rPr>
      <t>z</t>
    </r>
    <r>
      <rPr>
        <i/>
        <sz val="10"/>
        <rFont val="Arial CE"/>
        <charset val="238"/>
      </rPr>
      <t>eminy pro násypy zemního tělesa (mimo akt. zónu komunikace)</t>
    </r>
    <r>
      <rPr>
        <sz val="10"/>
        <rFont val="Arial CE"/>
        <family val="2"/>
        <charset val="238"/>
      </rPr>
      <t xml:space="preserve"> -  nákup si zajistí stavebník,</t>
    </r>
  </si>
  <si>
    <t>Oddíl VRN obsahuje soupis vybraných specifických činností týkajících se konkrétní stavby. Zhotovitel provede individální</t>
  </si>
  <si>
    <t>Zeminy pro těsnění dna skládky a zajištění štěrku do dna skládky</t>
  </si>
  <si>
    <t>Položky ve sloupci množství jsou vzhledem k příslušnému výpočtu (výkazu výměr) zaokrouhlovány.</t>
  </si>
  <si>
    <r>
      <t xml:space="preserve">Štěrk fr.16/32mm (kulaté zrno)
-  </t>
    </r>
    <r>
      <rPr>
        <b/>
        <sz val="10"/>
        <rFont val="Arial CE"/>
        <charset val="238"/>
      </rPr>
      <t>nákup</t>
    </r>
    <r>
      <rPr>
        <sz val="10"/>
        <rFont val="Arial CE"/>
        <charset val="238"/>
      </rPr>
      <t>,</t>
    </r>
    <r>
      <rPr>
        <b/>
        <sz val="10"/>
        <rFont val="Arial CE"/>
        <charset val="238"/>
      </rPr>
      <t xml:space="preserve"> vč. nakládání sypaniny v množství nad 100 m3</t>
    </r>
    <r>
      <rPr>
        <sz val="10"/>
        <rFont val="Arial CE"/>
        <charset val="238"/>
      </rPr>
      <t xml:space="preserve">, vč. prokázání parametrů  (zajistí zhotovitel)
</t>
    </r>
    <r>
      <rPr>
        <i/>
        <sz val="10"/>
        <color rgb="FF0070C0"/>
        <rFont val="Arial CE"/>
        <charset val="238"/>
      </rPr>
      <t>Pozn.: Požadované množství je v konečném stavu v m</t>
    </r>
    <r>
      <rPr>
        <i/>
        <vertAlign val="superscript"/>
        <sz val="10"/>
        <color rgb="FF0070C0"/>
        <rFont val="Arial CE"/>
        <charset val="238"/>
      </rPr>
      <t>3</t>
    </r>
    <r>
      <rPr>
        <i/>
        <sz val="10"/>
        <color rgb="FF0070C0"/>
        <rFont val="Arial CE"/>
        <charset val="238"/>
      </rPr>
      <t>, zhotovitel musí zohlednit ztráty vlivem nakypření a při odtěžbě!
/99m</t>
    </r>
    <r>
      <rPr>
        <i/>
        <vertAlign val="superscript"/>
        <sz val="10"/>
        <color rgb="FF0070C0"/>
        <rFont val="Arial CE"/>
        <charset val="238"/>
      </rPr>
      <t>3</t>
    </r>
    <r>
      <rPr>
        <i/>
        <sz val="10"/>
        <color rgb="FF0070C0"/>
        <rFont val="Arial CE"/>
        <charset val="238"/>
      </rPr>
      <t xml:space="preserve"> + 2629m</t>
    </r>
    <r>
      <rPr>
        <i/>
        <vertAlign val="superscript"/>
        <sz val="10"/>
        <color rgb="FF0070C0"/>
        <rFont val="Arial CE"/>
        <charset val="238"/>
      </rPr>
      <t>3</t>
    </r>
    <r>
      <rPr>
        <i/>
        <sz val="10"/>
        <color rgb="FF0070C0"/>
        <rFont val="Arial CE"/>
        <charset val="238"/>
      </rPr>
      <t xml:space="preserve"> + 198m</t>
    </r>
    <r>
      <rPr>
        <i/>
        <vertAlign val="superscript"/>
        <sz val="10"/>
        <color rgb="FF0070C0"/>
        <rFont val="Arial CE"/>
        <charset val="238"/>
      </rPr>
      <t>3</t>
    </r>
    <r>
      <rPr>
        <i/>
        <sz val="10"/>
        <color rgb="FF0070C0"/>
        <rFont val="Arial CE"/>
        <charset val="238"/>
      </rPr>
      <t>/</t>
    </r>
  </si>
  <si>
    <r>
      <t xml:space="preserve">Zemina vhodná pro minerální těsnění dna tělesa skládky
</t>
    </r>
    <r>
      <rPr>
        <b/>
        <sz val="10"/>
        <rFont val="Arial CE"/>
        <charset val="238"/>
      </rPr>
      <t>Vykopávky v zemníku</t>
    </r>
    <r>
      <rPr>
        <sz val="10"/>
        <rFont val="Arial CE"/>
        <charset val="238"/>
      </rPr>
      <t xml:space="preserve"> v hor. tř. těž. </t>
    </r>
    <r>
      <rPr>
        <sz val="10"/>
        <rFont val="Times New Roman"/>
        <family val="1"/>
        <charset val="238"/>
      </rPr>
      <t>I</t>
    </r>
    <r>
      <rPr>
        <sz val="10"/>
        <rFont val="Arial CE"/>
        <charset val="238"/>
      </rPr>
      <t xml:space="preserve"> (ČSN 73 6133) do 10000 m3 s naložením na dopravní prostředek
</t>
    </r>
    <r>
      <rPr>
        <i/>
        <sz val="10"/>
        <color rgb="FF0070C0"/>
        <rFont val="Arial CE"/>
        <charset val="238"/>
      </rPr>
      <t>/4463m</t>
    </r>
    <r>
      <rPr>
        <i/>
        <vertAlign val="superscript"/>
        <sz val="10"/>
        <color rgb="FF0070C0"/>
        <rFont val="Arial CE"/>
        <charset val="238"/>
      </rPr>
      <t>3</t>
    </r>
    <r>
      <rPr>
        <i/>
        <sz val="10"/>
        <color rgb="FF0070C0"/>
        <rFont val="Arial CE"/>
        <charset val="238"/>
      </rPr>
      <t xml:space="preserve"> + 331m</t>
    </r>
    <r>
      <rPr>
        <i/>
        <vertAlign val="superscript"/>
        <sz val="10"/>
        <color rgb="FF0070C0"/>
        <rFont val="Arial CE"/>
        <charset val="238"/>
      </rPr>
      <t>3</t>
    </r>
    <r>
      <rPr>
        <i/>
        <sz val="10"/>
        <color rgb="FF0070C0"/>
        <rFont val="Arial CE"/>
        <charset val="238"/>
      </rPr>
      <t xml:space="preserve"> + 19m</t>
    </r>
    <r>
      <rPr>
        <i/>
        <vertAlign val="superscript"/>
        <sz val="10"/>
        <color rgb="FF0070C0"/>
        <rFont val="Arial CE"/>
        <charset val="238"/>
      </rPr>
      <t>3</t>
    </r>
    <r>
      <rPr>
        <i/>
        <sz val="10"/>
        <color rgb="FF0070C0"/>
        <rFont val="Arial CE"/>
        <charset val="238"/>
      </rPr>
      <t>/</t>
    </r>
  </si>
</sst>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0.0"/>
    <numFmt numFmtId="165" formatCode="#,##0.0"/>
    <numFmt numFmtId="166" formatCode="#,##0\ &quot;Kč&quot;"/>
    <numFmt numFmtId="167" formatCode="#,##0.000"/>
    <numFmt numFmtId="168" formatCode="0\ %"/>
    <numFmt numFmtId="169" formatCode="#,##0.00\ &quot;Kč&quot;"/>
  </numFmts>
  <fonts count="61" x14ac:knownFonts="1">
    <font>
      <sz val="10"/>
      <name val="Arial CE"/>
      <charset val="238"/>
    </font>
    <font>
      <sz val="11"/>
      <color theme="1"/>
      <name val="Calibri"/>
      <family val="2"/>
      <charset val="238"/>
      <scheme val="minor"/>
    </font>
    <font>
      <sz val="10"/>
      <name val="Arial CE"/>
      <family val="2"/>
      <charset val="238"/>
    </font>
    <font>
      <b/>
      <sz val="14"/>
      <name val="Arial CE"/>
      <family val="2"/>
      <charset val="238"/>
    </font>
    <font>
      <sz val="9"/>
      <name val="Arial CE"/>
      <family val="2"/>
      <charset val="238"/>
    </font>
    <font>
      <b/>
      <sz val="12"/>
      <name val="Arial CE"/>
      <family val="2"/>
      <charset val="238"/>
    </font>
    <font>
      <b/>
      <sz val="10"/>
      <name val="Arial CE"/>
      <family val="2"/>
      <charset val="238"/>
    </font>
    <font>
      <b/>
      <sz val="12"/>
      <name val="Arial CE"/>
      <charset val="238"/>
    </font>
    <font>
      <b/>
      <sz val="10"/>
      <name val="Arial CE"/>
      <charset val="238"/>
    </font>
    <font>
      <sz val="12"/>
      <name val="Arial CE"/>
      <charset val="238"/>
    </font>
    <font>
      <b/>
      <sz val="11"/>
      <name val="Arial CE"/>
      <charset val="238"/>
    </font>
    <font>
      <b/>
      <sz val="13"/>
      <name val="Arial CE"/>
      <charset val="238"/>
    </font>
    <font>
      <sz val="11"/>
      <name val="Arial CE"/>
      <charset val="238"/>
    </font>
    <font>
      <sz val="11"/>
      <name val="Calibri"/>
      <family val="2"/>
      <charset val="238"/>
    </font>
    <font>
      <sz val="10"/>
      <name val="Times New Roman"/>
      <family val="1"/>
      <charset val="238"/>
    </font>
    <font>
      <sz val="10"/>
      <name val="Arial CE"/>
      <charset val="238"/>
    </font>
    <font>
      <sz val="10"/>
      <name val="Arial"/>
      <family val="2"/>
      <charset val="238"/>
    </font>
    <font>
      <b/>
      <u/>
      <sz val="12"/>
      <name val="Calibri"/>
      <family val="2"/>
      <charset val="238"/>
      <scheme val="minor"/>
    </font>
    <font>
      <b/>
      <i/>
      <sz val="10"/>
      <name val="Arial CE"/>
      <charset val="238"/>
    </font>
    <font>
      <b/>
      <sz val="16"/>
      <name val="Arial"/>
      <family val="2"/>
      <charset val="238"/>
    </font>
    <font>
      <sz val="20"/>
      <name val="Arial CE"/>
      <family val="2"/>
      <charset val="238"/>
    </font>
    <font>
      <sz val="12"/>
      <name val="Arial"/>
      <family val="2"/>
      <charset val="238"/>
    </font>
    <font>
      <sz val="10"/>
      <color indexed="10"/>
      <name val="Arial CE"/>
      <family val="2"/>
      <charset val="238"/>
    </font>
    <font>
      <b/>
      <i/>
      <sz val="10"/>
      <name val="Arial CE"/>
      <family val="2"/>
      <charset val="238"/>
    </font>
    <font>
      <i/>
      <sz val="10"/>
      <color rgb="FF0070C0"/>
      <name val="Arial CE"/>
      <charset val="238"/>
    </font>
    <font>
      <sz val="10"/>
      <name val="Arial CE"/>
    </font>
    <font>
      <vertAlign val="superscript"/>
      <sz val="10"/>
      <name val="Arial CE"/>
      <charset val="238"/>
    </font>
    <font>
      <vertAlign val="superscript"/>
      <sz val="10"/>
      <name val="Arial"/>
      <family val="2"/>
      <charset val="238"/>
    </font>
    <font>
      <i/>
      <vertAlign val="superscript"/>
      <sz val="10"/>
      <color rgb="FF0070C0"/>
      <name val="Arial CE"/>
      <charset val="238"/>
    </font>
    <font>
      <i/>
      <sz val="10"/>
      <name val="Arial CE"/>
      <charset val="238"/>
    </font>
    <font>
      <sz val="10"/>
      <name val="Symbol"/>
      <family val="1"/>
    </font>
    <font>
      <vertAlign val="superscript"/>
      <sz val="10"/>
      <name val="Arial"/>
      <family val="2"/>
    </font>
    <font>
      <i/>
      <sz val="10"/>
      <color indexed="30"/>
      <name val="Arial"/>
      <family val="2"/>
      <charset val="238"/>
    </font>
    <font>
      <sz val="10"/>
      <name val="Symbol"/>
      <family val="1"/>
      <charset val="2"/>
    </font>
    <font>
      <vertAlign val="superscript"/>
      <sz val="10"/>
      <name val="Arial CE"/>
      <family val="2"/>
      <charset val="238"/>
    </font>
    <font>
      <i/>
      <sz val="10"/>
      <color rgb="FF0070C0"/>
      <name val="Arial"/>
      <family val="2"/>
      <charset val="238"/>
    </font>
    <font>
      <i/>
      <sz val="10"/>
      <color indexed="30"/>
      <name val="Arial CE"/>
      <charset val="238"/>
    </font>
    <font>
      <i/>
      <sz val="11"/>
      <color rgb="FF002060"/>
      <name val="Arial"/>
      <family val="2"/>
      <charset val="238"/>
    </font>
    <font>
      <i/>
      <vertAlign val="superscript"/>
      <sz val="10"/>
      <color rgb="FF0070C0"/>
      <name val="Arial"/>
      <family val="2"/>
      <charset val="238"/>
    </font>
    <font>
      <sz val="10"/>
      <color rgb="FF0070C0"/>
      <name val="Arial CE"/>
      <charset val="238"/>
    </font>
    <font>
      <vertAlign val="superscript"/>
      <sz val="11"/>
      <name val="Calibri"/>
      <family val="2"/>
      <charset val="238"/>
    </font>
    <font>
      <i/>
      <vertAlign val="superscript"/>
      <sz val="10"/>
      <color indexed="30"/>
      <name val="Arial"/>
      <family val="2"/>
      <charset val="238"/>
    </font>
    <font>
      <vertAlign val="subscript"/>
      <sz val="10"/>
      <name val="Arial CE"/>
      <charset val="238"/>
    </font>
    <font>
      <b/>
      <sz val="11"/>
      <name val="Arial CE"/>
      <family val="2"/>
      <charset val="238"/>
    </font>
    <font>
      <i/>
      <sz val="9"/>
      <name val="Arial CE"/>
      <family val="2"/>
      <charset val="238"/>
    </font>
    <font>
      <b/>
      <u/>
      <sz val="10"/>
      <name val="Arial CE"/>
      <family val="2"/>
      <charset val="238"/>
    </font>
    <font>
      <b/>
      <sz val="8"/>
      <name val="Arial CE"/>
      <family val="2"/>
      <charset val="238"/>
    </font>
    <font>
      <sz val="8"/>
      <name val="Arial CE"/>
      <family val="2"/>
      <charset val="238"/>
    </font>
    <font>
      <b/>
      <i/>
      <u/>
      <sz val="10"/>
      <name val="Arial CE"/>
      <family val="2"/>
      <charset val="238"/>
    </font>
    <font>
      <u/>
      <sz val="10"/>
      <name val="Arial CE"/>
      <charset val="238"/>
    </font>
    <font>
      <b/>
      <sz val="10"/>
      <name val="Arial"/>
      <family val="2"/>
      <charset val="238"/>
    </font>
    <font>
      <b/>
      <u/>
      <sz val="14"/>
      <name val="Arial CE"/>
      <family val="2"/>
      <charset val="238"/>
    </font>
    <font>
      <b/>
      <sz val="12"/>
      <name val="Times New Roman CE"/>
      <family val="1"/>
      <charset val="238"/>
    </font>
    <font>
      <b/>
      <sz val="12"/>
      <name val="Times New Roman"/>
      <family val="1"/>
      <charset val="238"/>
    </font>
    <font>
      <b/>
      <sz val="12"/>
      <name val="Times New Roman CE"/>
      <charset val="238"/>
    </font>
    <font>
      <sz val="12"/>
      <name val="Times New Roman CE"/>
      <family val="1"/>
      <charset val="238"/>
    </font>
    <font>
      <b/>
      <sz val="16"/>
      <name val="Times New Roman CE"/>
      <family val="1"/>
      <charset val="238"/>
    </font>
    <font>
      <b/>
      <sz val="20"/>
      <name val="Times New Roman CE"/>
      <family val="1"/>
      <charset val="238"/>
    </font>
    <font>
      <sz val="10"/>
      <name val="Arial"/>
      <family val="2"/>
    </font>
    <font>
      <vertAlign val="superscript"/>
      <sz val="10"/>
      <name val="Arial CE"/>
    </font>
    <font>
      <sz val="10"/>
      <name val="Calibri"/>
      <family val="2"/>
      <charset val="238"/>
    </font>
  </fonts>
  <fills count="9">
    <fill>
      <patternFill patternType="none"/>
    </fill>
    <fill>
      <patternFill patternType="gray125"/>
    </fill>
    <fill>
      <patternFill patternType="solid">
        <fgColor rgb="FFC0C0C0"/>
        <bgColor indexed="64"/>
      </patternFill>
    </fill>
    <fill>
      <patternFill patternType="solid">
        <fgColor rgb="FFFFFFCC"/>
        <bgColor indexed="64"/>
      </patternFill>
    </fill>
    <fill>
      <patternFill patternType="solid">
        <fgColor theme="9" tint="0.79998168889431442"/>
        <bgColor indexed="64"/>
      </patternFill>
    </fill>
    <fill>
      <patternFill patternType="solid">
        <fgColor theme="0" tint="-4.9989318521683403E-2"/>
        <bgColor indexed="64"/>
      </patternFill>
    </fill>
    <fill>
      <patternFill patternType="solid">
        <fgColor theme="6" tint="0.79998168889431442"/>
        <bgColor indexed="64"/>
      </patternFill>
    </fill>
    <fill>
      <patternFill patternType="solid">
        <fgColor indexed="43"/>
        <bgColor indexed="64"/>
      </patternFill>
    </fill>
    <fill>
      <patternFill patternType="solid">
        <fgColor indexed="51"/>
        <bgColor indexed="64"/>
      </patternFill>
    </fill>
  </fills>
  <borders count="47">
    <border>
      <left/>
      <right/>
      <top/>
      <bottom/>
      <diagonal/>
    </border>
    <border>
      <left/>
      <right/>
      <top/>
      <bottom style="thin">
        <color indexed="64"/>
      </bottom>
      <diagonal/>
    </border>
    <border>
      <left style="thin">
        <color indexed="64"/>
      </left>
      <right/>
      <top/>
      <bottom style="thin">
        <color indexed="64"/>
      </bottom>
      <diagonal/>
    </border>
    <border>
      <left style="medium">
        <color indexed="64"/>
      </left>
      <right/>
      <top style="medium">
        <color indexed="64"/>
      </top>
      <bottom style="medium">
        <color indexed="64"/>
      </bottom>
      <diagonal/>
    </border>
    <border>
      <left/>
      <right/>
      <top style="thin">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bottom/>
      <diagonal/>
    </border>
    <border>
      <left style="thin">
        <color auto="1"/>
      </left>
      <right/>
      <top style="thin">
        <color indexed="64"/>
      </top>
      <bottom/>
      <diagonal/>
    </border>
    <border>
      <left/>
      <right/>
      <top style="thin">
        <color auto="1"/>
      </top>
      <bottom style="thin">
        <color indexed="64"/>
      </bottom>
      <diagonal/>
    </border>
    <border>
      <left style="thin">
        <color indexed="64"/>
      </left>
      <right/>
      <top style="thin">
        <color auto="1"/>
      </top>
      <bottom style="thin">
        <color indexed="64"/>
      </bottom>
      <diagonal/>
    </border>
    <border>
      <left/>
      <right style="thin">
        <color indexed="64"/>
      </right>
      <top style="thin">
        <color auto="1"/>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ck">
        <color indexed="64"/>
      </left>
      <right/>
      <top style="thick">
        <color indexed="64"/>
      </top>
      <bottom style="thin">
        <color indexed="64"/>
      </bottom>
      <diagonal/>
    </border>
    <border>
      <left/>
      <right/>
      <top style="thick">
        <color auto="1"/>
      </top>
      <bottom style="thin">
        <color auto="1"/>
      </bottom>
      <diagonal/>
    </border>
    <border>
      <left/>
      <right style="thick">
        <color indexed="64"/>
      </right>
      <top style="thick">
        <color indexed="64"/>
      </top>
      <bottom style="thin">
        <color indexed="64"/>
      </bottom>
      <diagonal/>
    </border>
    <border>
      <left style="thick">
        <color indexed="64"/>
      </left>
      <right/>
      <top style="thin">
        <color indexed="64"/>
      </top>
      <bottom/>
      <diagonal/>
    </border>
    <border>
      <left/>
      <right style="thick">
        <color indexed="64"/>
      </right>
      <top style="thin">
        <color indexed="64"/>
      </top>
      <bottom style="thin">
        <color indexed="64"/>
      </bottom>
      <diagonal/>
    </border>
    <border>
      <left style="thick">
        <color indexed="64"/>
      </left>
      <right/>
      <top/>
      <bottom/>
      <diagonal/>
    </border>
    <border>
      <left/>
      <right style="thick">
        <color indexed="64"/>
      </right>
      <top style="thin">
        <color indexed="64"/>
      </top>
      <bottom/>
      <diagonal/>
    </border>
    <border>
      <left style="thick">
        <color indexed="64"/>
      </left>
      <right/>
      <top/>
      <bottom style="thin">
        <color auto="1"/>
      </bottom>
      <diagonal/>
    </border>
    <border>
      <left/>
      <right style="thick">
        <color indexed="64"/>
      </right>
      <top style="medium">
        <color auto="1"/>
      </top>
      <bottom style="medium">
        <color auto="1"/>
      </bottom>
      <diagonal/>
    </border>
    <border>
      <left style="thick">
        <color indexed="64"/>
      </left>
      <right/>
      <top style="thin">
        <color indexed="64"/>
      </top>
      <bottom style="thin">
        <color indexed="64"/>
      </bottom>
      <diagonal/>
    </border>
    <border>
      <left/>
      <right style="thick">
        <color indexed="64"/>
      </right>
      <top/>
      <bottom style="thin">
        <color indexed="64"/>
      </bottom>
      <diagonal/>
    </border>
    <border>
      <left style="thick">
        <color indexed="64"/>
      </left>
      <right/>
      <top style="thin">
        <color indexed="64"/>
      </top>
      <bottom style="medium">
        <color auto="1"/>
      </bottom>
      <diagonal/>
    </border>
    <border>
      <left/>
      <right/>
      <top style="thin">
        <color indexed="64"/>
      </top>
      <bottom style="medium">
        <color auto="1"/>
      </bottom>
      <diagonal/>
    </border>
    <border>
      <left style="thin">
        <color indexed="64"/>
      </left>
      <right/>
      <top style="thin">
        <color indexed="64"/>
      </top>
      <bottom style="medium">
        <color auto="1"/>
      </bottom>
      <diagonal/>
    </border>
    <border>
      <left style="thick">
        <color auto="1"/>
      </left>
      <right/>
      <top style="thick">
        <color auto="1"/>
      </top>
      <bottom style="thick">
        <color auto="1"/>
      </bottom>
      <diagonal/>
    </border>
    <border>
      <left/>
      <right style="thick">
        <color auto="1"/>
      </right>
      <top style="thick">
        <color auto="1"/>
      </top>
      <bottom style="thick">
        <color auto="1"/>
      </bottom>
      <diagonal/>
    </border>
    <border>
      <left style="thick">
        <color indexed="64"/>
      </left>
      <right/>
      <top style="medium">
        <color auto="1"/>
      </top>
      <bottom style="thick">
        <color indexed="64"/>
      </bottom>
      <diagonal/>
    </border>
    <border>
      <left/>
      <right/>
      <top style="medium">
        <color auto="1"/>
      </top>
      <bottom style="thick">
        <color indexed="64"/>
      </bottom>
      <diagonal/>
    </border>
    <border>
      <left/>
      <right style="thick">
        <color indexed="64"/>
      </right>
      <top style="medium">
        <color auto="1"/>
      </top>
      <bottom style="thick">
        <color indexed="64"/>
      </bottom>
      <diagonal/>
    </border>
    <border>
      <left style="medium">
        <color indexed="64"/>
      </left>
      <right style="medium">
        <color indexed="64"/>
      </right>
      <top style="medium">
        <color indexed="64"/>
      </top>
      <bottom style="medium">
        <color indexed="64"/>
      </bottom>
      <diagonal/>
    </border>
    <border>
      <left/>
      <right style="thin">
        <color indexed="8"/>
      </right>
      <top style="thin">
        <color indexed="8"/>
      </top>
      <bottom style="thin">
        <color indexed="8"/>
      </bottom>
      <diagonal/>
    </border>
    <border>
      <left/>
      <right/>
      <top style="thin">
        <color indexed="8"/>
      </top>
      <bottom style="thin">
        <color indexed="8"/>
      </bottom>
      <diagonal/>
    </border>
    <border>
      <left style="thin">
        <color indexed="8"/>
      </left>
      <right/>
      <top style="thin">
        <color indexed="8"/>
      </top>
      <bottom style="thin">
        <color indexed="8"/>
      </bottom>
      <diagonal/>
    </border>
    <border>
      <left/>
      <right/>
      <top/>
      <bottom style="thin">
        <color indexed="8"/>
      </bottom>
      <diagonal/>
    </border>
    <border>
      <left/>
      <right/>
      <top style="thin">
        <color indexed="8"/>
      </top>
      <bottom/>
      <diagonal/>
    </border>
    <border>
      <left/>
      <right/>
      <top/>
      <bottom style="medium">
        <color indexed="64"/>
      </bottom>
      <diagonal/>
    </border>
    <border>
      <left/>
      <right/>
      <top style="thin">
        <color auto="1"/>
      </top>
      <bottom style="thin">
        <color indexed="64"/>
      </bottom>
      <diagonal/>
    </border>
    <border>
      <left style="thin">
        <color indexed="64"/>
      </left>
      <right/>
      <top style="thin">
        <color auto="1"/>
      </top>
      <bottom/>
      <diagonal/>
    </border>
    <border>
      <left/>
      <right style="thick">
        <color indexed="64"/>
      </right>
      <top style="thin">
        <color indexed="64"/>
      </top>
      <bottom/>
      <diagonal/>
    </border>
    <border>
      <left/>
      <right style="thick">
        <color indexed="64"/>
      </right>
      <top/>
      <bottom/>
      <diagonal/>
    </border>
    <border>
      <left/>
      <right style="medium">
        <color indexed="64"/>
      </right>
      <top/>
      <bottom/>
      <diagonal/>
    </border>
  </borders>
  <cellStyleXfs count="8">
    <xf numFmtId="0" fontId="0" fillId="0" borderId="0"/>
    <xf numFmtId="0" fontId="2" fillId="0" borderId="0"/>
    <xf numFmtId="0" fontId="14" fillId="0" borderId="0"/>
    <xf numFmtId="0" fontId="14" fillId="0" borderId="0"/>
    <xf numFmtId="0" fontId="14" fillId="0" borderId="0"/>
    <xf numFmtId="0" fontId="15" fillId="0" borderId="0"/>
    <xf numFmtId="168" fontId="15" fillId="0" borderId="0" applyFill="0" applyBorder="0" applyAlignment="0" applyProtection="0"/>
    <xf numFmtId="0" fontId="15" fillId="0" borderId="0"/>
  </cellStyleXfs>
  <cellXfs count="302">
    <xf numFmtId="0" fontId="0" fillId="0" borderId="0" xfId="0"/>
    <xf numFmtId="0" fontId="16" fillId="0" borderId="0" xfId="3" applyFont="1" applyFill="1" applyBorder="1" applyProtection="1"/>
    <xf numFmtId="0" fontId="2" fillId="0" borderId="0" xfId="4" applyFont="1" applyFill="1" applyProtection="1"/>
    <xf numFmtId="0" fontId="19" fillId="6" borderId="0" xfId="0" applyFont="1" applyFill="1" applyAlignment="1" applyProtection="1">
      <alignment horizontal="left"/>
    </xf>
    <xf numFmtId="0" fontId="2" fillId="6" borderId="0" xfId="0" applyFont="1" applyFill="1" applyBorder="1" applyAlignment="1" applyProtection="1">
      <alignment vertical="center" wrapText="1"/>
    </xf>
    <xf numFmtId="0" fontId="20" fillId="6" borderId="0" xfId="0" applyFont="1" applyFill="1" applyAlignment="1" applyProtection="1">
      <alignment vertical="center"/>
    </xf>
    <xf numFmtId="0" fontId="2" fillId="6" borderId="0" xfId="0" applyFont="1" applyFill="1" applyBorder="1" applyAlignment="1" applyProtection="1">
      <alignment vertical="center"/>
    </xf>
    <xf numFmtId="0" fontId="21" fillId="6" borderId="0" xfId="0" applyFont="1" applyFill="1" applyAlignment="1" applyProtection="1">
      <alignment horizontal="left"/>
    </xf>
    <xf numFmtId="0" fontId="22" fillId="0" borderId="0" xfId="0" applyFont="1" applyFill="1" applyBorder="1" applyAlignment="1" applyProtection="1">
      <alignment horizontal="center" vertical="center"/>
    </xf>
    <xf numFmtId="0" fontId="2" fillId="0" borderId="0" xfId="0" applyFont="1" applyFill="1" applyBorder="1" applyAlignment="1" applyProtection="1">
      <alignment vertical="center" wrapText="1"/>
    </xf>
    <xf numFmtId="0" fontId="20" fillId="0" borderId="0" xfId="0" applyFont="1" applyAlignment="1" applyProtection="1">
      <alignment vertical="center"/>
    </xf>
    <xf numFmtId="0" fontId="2" fillId="0" borderId="0" xfId="0" applyFont="1" applyFill="1" applyBorder="1" applyAlignment="1" applyProtection="1">
      <alignment vertical="center"/>
    </xf>
    <xf numFmtId="0" fontId="8" fillId="7" borderId="0" xfId="0" applyFont="1" applyFill="1" applyBorder="1" applyAlignment="1" applyProtection="1">
      <alignment horizontal="center" vertical="center"/>
    </xf>
    <xf numFmtId="0" fontId="7" fillId="7" borderId="0" xfId="0" applyFont="1" applyFill="1" applyBorder="1" applyAlignment="1" applyProtection="1">
      <alignment vertical="center" wrapText="1"/>
    </xf>
    <xf numFmtId="164" fontId="8" fillId="7" borderId="0" xfId="0" applyNumberFormat="1" applyFont="1" applyFill="1" applyBorder="1" applyAlignment="1" applyProtection="1">
      <alignment horizontal="center" vertical="center"/>
    </xf>
    <xf numFmtId="165" fontId="6" fillId="7" borderId="0" xfId="0" applyNumberFormat="1" applyFont="1" applyFill="1" applyBorder="1" applyAlignment="1" applyProtection="1">
      <alignment horizontal="center" vertical="center"/>
    </xf>
    <xf numFmtId="166" fontId="8" fillId="7" borderId="0" xfId="0" applyNumberFormat="1" applyFont="1" applyFill="1" applyBorder="1" applyAlignment="1" applyProtection="1">
      <alignment horizontal="center" vertical="center"/>
    </xf>
    <xf numFmtId="0" fontId="15" fillId="0" borderId="0" xfId="0" applyFont="1" applyFill="1" applyBorder="1" applyAlignment="1" applyProtection="1">
      <alignment vertical="center"/>
    </xf>
    <xf numFmtId="1" fontId="0" fillId="0" borderId="0" xfId="0" applyNumberFormat="1" applyFont="1" applyFill="1" applyBorder="1" applyAlignment="1" applyProtection="1">
      <alignment horizontal="center" vertical="center"/>
    </xf>
    <xf numFmtId="0" fontId="0" fillId="0" borderId="0" xfId="0" applyFont="1" applyFill="1" applyBorder="1" applyAlignment="1" applyProtection="1">
      <alignment vertical="center" wrapText="1"/>
    </xf>
    <xf numFmtId="3" fontId="0" fillId="0" borderId="0" xfId="0" applyNumberFormat="1" applyFont="1" applyFill="1" applyBorder="1" applyAlignment="1" applyProtection="1">
      <alignment horizontal="center" vertical="center"/>
    </xf>
    <xf numFmtId="0" fontId="0" fillId="0" borderId="0" xfId="0" applyFont="1" applyFill="1" applyBorder="1" applyAlignment="1" applyProtection="1">
      <alignment horizontal="center" vertical="center"/>
    </xf>
    <xf numFmtId="166" fontId="0" fillId="0" borderId="0" xfId="0" applyNumberFormat="1" applyFont="1" applyFill="1" applyBorder="1" applyAlignment="1" applyProtection="1">
      <alignment horizontal="right" vertical="center"/>
    </xf>
    <xf numFmtId="0" fontId="0" fillId="0" borderId="0" xfId="0" applyFont="1" applyFill="1" applyBorder="1" applyAlignment="1" applyProtection="1">
      <alignment vertical="center"/>
    </xf>
    <xf numFmtId="1" fontId="0" fillId="8" borderId="0" xfId="0" applyNumberFormat="1" applyFont="1" applyFill="1" applyBorder="1" applyAlignment="1" applyProtection="1">
      <alignment horizontal="center" vertical="center"/>
    </xf>
    <xf numFmtId="0" fontId="7" fillId="8" borderId="0" xfId="0" applyFont="1" applyFill="1" applyBorder="1" applyAlignment="1" applyProtection="1">
      <alignment vertical="center" wrapText="1"/>
    </xf>
    <xf numFmtId="164" fontId="0" fillId="8" borderId="0" xfId="0" applyNumberFormat="1" applyFont="1" applyFill="1" applyBorder="1" applyAlignment="1" applyProtection="1">
      <alignment horizontal="center" vertical="center"/>
    </xf>
    <xf numFmtId="0" fontId="0" fillId="8" borderId="0" xfId="0" applyFont="1" applyFill="1" applyBorder="1" applyAlignment="1" applyProtection="1">
      <alignment horizontal="center" vertical="center"/>
    </xf>
    <xf numFmtId="165" fontId="2" fillId="8" borderId="0" xfId="0" applyNumberFormat="1" applyFont="1" applyFill="1" applyBorder="1" applyAlignment="1" applyProtection="1">
      <alignment horizontal="right" vertical="center"/>
    </xf>
    <xf numFmtId="0" fontId="16" fillId="0" borderId="0" xfId="5" applyNumberFormat="1" applyFont="1" applyBorder="1" applyAlignment="1" applyProtection="1">
      <alignment horizontal="left" vertical="center" wrapText="1"/>
    </xf>
    <xf numFmtId="165" fontId="2" fillId="0" borderId="0" xfId="0" applyNumberFormat="1" applyFont="1" applyFill="1" applyBorder="1" applyAlignment="1" applyProtection="1">
      <alignment horizontal="right" vertical="center"/>
    </xf>
    <xf numFmtId="165" fontId="2" fillId="0" borderId="0" xfId="0" applyNumberFormat="1" applyFont="1" applyFill="1" applyBorder="1" applyAlignment="1" applyProtection="1">
      <alignment horizontal="center" vertical="center"/>
    </xf>
    <xf numFmtId="0" fontId="6" fillId="4" borderId="0" xfId="0" applyFont="1" applyFill="1" applyBorder="1" applyAlignment="1" applyProtection="1">
      <alignment horizontal="center" vertical="center"/>
    </xf>
    <xf numFmtId="0" fontId="23" fillId="4" borderId="0" xfId="0" applyFont="1" applyFill="1" applyBorder="1" applyAlignment="1" applyProtection="1">
      <alignment vertical="center" wrapText="1"/>
    </xf>
    <xf numFmtId="164" fontId="6" fillId="4" borderId="0" xfId="0" applyNumberFormat="1" applyFont="1" applyFill="1" applyBorder="1" applyAlignment="1" applyProtection="1">
      <alignment horizontal="center" vertical="center"/>
    </xf>
    <xf numFmtId="165" fontId="6" fillId="4" borderId="0" xfId="0" applyNumberFormat="1" applyFont="1" applyFill="1" applyBorder="1" applyAlignment="1" applyProtection="1">
      <alignment horizontal="center" vertical="center"/>
    </xf>
    <xf numFmtId="0" fontId="2" fillId="4" borderId="0" xfId="0" applyFont="1" applyFill="1" applyBorder="1" applyAlignment="1" applyProtection="1">
      <alignment vertical="center"/>
    </xf>
    <xf numFmtId="166" fontId="0" fillId="4" borderId="0" xfId="0" applyNumberFormat="1" applyFont="1" applyFill="1" applyBorder="1" applyAlignment="1" applyProtection="1">
      <alignment horizontal="right" vertical="center"/>
    </xf>
    <xf numFmtId="4" fontId="0" fillId="0" borderId="0" xfId="0" applyNumberFormat="1" applyFont="1" applyFill="1" applyBorder="1" applyAlignment="1" applyProtection="1">
      <alignment horizontal="center" vertical="center"/>
    </xf>
    <xf numFmtId="165" fontId="0" fillId="0" borderId="0" xfId="0" applyNumberFormat="1" applyFont="1" applyFill="1" applyBorder="1" applyAlignment="1" applyProtection="1">
      <alignment horizontal="center" vertical="center"/>
    </xf>
    <xf numFmtId="0" fontId="2" fillId="0" borderId="0" xfId="0" applyFont="1" applyFill="1" applyBorder="1" applyAlignment="1" applyProtection="1">
      <alignment horizontal="center" vertical="center"/>
    </xf>
    <xf numFmtId="166" fontId="2" fillId="0" borderId="0" xfId="0" applyNumberFormat="1" applyFont="1" applyFill="1" applyBorder="1" applyAlignment="1" applyProtection="1">
      <alignment horizontal="center" vertical="center"/>
    </xf>
    <xf numFmtId="166" fontId="2" fillId="4" borderId="0" xfId="0" applyNumberFormat="1" applyFont="1" applyFill="1" applyBorder="1" applyAlignment="1" applyProtection="1">
      <alignment horizontal="right" vertical="center"/>
    </xf>
    <xf numFmtId="165" fontId="20" fillId="6" borderId="0" xfId="0" applyNumberFormat="1" applyFont="1" applyFill="1" applyAlignment="1" applyProtection="1">
      <alignment vertical="center"/>
    </xf>
    <xf numFmtId="165" fontId="20" fillId="0" borderId="0" xfId="0" applyNumberFormat="1" applyFont="1" applyAlignment="1" applyProtection="1">
      <alignment vertical="center"/>
    </xf>
    <xf numFmtId="0" fontId="0" fillId="5" borderId="0" xfId="0" applyFont="1" applyFill="1" applyBorder="1" applyAlignment="1" applyProtection="1">
      <alignment vertical="center"/>
    </xf>
    <xf numFmtId="167" fontId="0" fillId="0" borderId="0" xfId="0" applyNumberFormat="1" applyFont="1" applyFill="1" applyBorder="1" applyAlignment="1" applyProtection="1">
      <alignment horizontal="center" vertical="center"/>
    </xf>
    <xf numFmtId="2" fontId="16" fillId="0" borderId="0" xfId="0" applyNumberFormat="1" applyFont="1" applyProtection="1">
      <protection hidden="1"/>
    </xf>
    <xf numFmtId="0" fontId="2" fillId="5" borderId="0" xfId="0" applyFont="1" applyFill="1" applyBorder="1" applyAlignment="1" applyProtection="1">
      <alignment vertical="center"/>
    </xf>
    <xf numFmtId="165" fontId="6" fillId="5" borderId="0" xfId="0" applyNumberFormat="1" applyFont="1" applyFill="1" applyBorder="1" applyAlignment="1" applyProtection="1">
      <alignment horizontal="center" vertical="center"/>
    </xf>
    <xf numFmtId="0" fontId="6" fillId="5" borderId="0" xfId="0" applyFont="1" applyFill="1" applyBorder="1" applyAlignment="1" applyProtection="1">
      <alignment horizontal="center" vertical="center"/>
    </xf>
    <xf numFmtId="164" fontId="6" fillId="5" borderId="0" xfId="0" applyNumberFormat="1" applyFont="1" applyFill="1" applyBorder="1" applyAlignment="1" applyProtection="1">
      <alignment horizontal="center" vertical="center"/>
    </xf>
    <xf numFmtId="0" fontId="23" fillId="5" borderId="0" xfId="0" applyFont="1" applyFill="1" applyBorder="1" applyAlignment="1" applyProtection="1">
      <alignment vertical="center" wrapText="1"/>
    </xf>
    <xf numFmtId="0" fontId="8" fillId="0" borderId="0" xfId="0" applyFont="1" applyFill="1" applyBorder="1" applyAlignment="1" applyProtection="1">
      <alignment vertical="center"/>
    </xf>
    <xf numFmtId="166" fontId="2" fillId="5" borderId="0" xfId="0" applyNumberFormat="1" applyFont="1" applyFill="1" applyBorder="1" applyAlignment="1" applyProtection="1">
      <alignment horizontal="right" vertical="center"/>
    </xf>
    <xf numFmtId="165" fontId="2" fillId="8" borderId="46" xfId="0" applyNumberFormat="1" applyFont="1" applyFill="1" applyBorder="1" applyAlignment="1" applyProtection="1">
      <alignment horizontal="right" vertical="center"/>
    </xf>
    <xf numFmtId="0" fontId="0" fillId="0" borderId="0" xfId="0" applyProtection="1"/>
    <xf numFmtId="0" fontId="9" fillId="2" borderId="9" xfId="0" applyFont="1" applyFill="1" applyBorder="1" applyAlignment="1" applyProtection="1">
      <alignment horizontal="left" vertical="center" indent="1"/>
    </xf>
    <xf numFmtId="49" fontId="7" fillId="2" borderId="4" xfId="0" applyNumberFormat="1" applyFont="1" applyFill="1" applyBorder="1" applyAlignment="1" applyProtection="1">
      <alignment horizontal="left" vertical="center"/>
    </xf>
    <xf numFmtId="14" fontId="4" fillId="0" borderId="0" xfId="0" applyNumberFormat="1" applyFont="1" applyAlignment="1" applyProtection="1">
      <alignment horizontal="left"/>
    </xf>
    <xf numFmtId="0" fontId="0" fillId="2" borderId="8" xfId="0" applyFont="1" applyFill="1" applyBorder="1" applyAlignment="1" applyProtection="1">
      <alignment horizontal="left" vertical="center" indent="1"/>
    </xf>
    <xf numFmtId="0" fontId="8" fillId="2" borderId="0" xfId="0" applyFont="1" applyFill="1" applyBorder="1" applyAlignment="1" applyProtection="1">
      <alignment horizontal="left" vertical="center"/>
    </xf>
    <xf numFmtId="49" fontId="0" fillId="2" borderId="0" xfId="0" applyNumberFormat="1" applyFont="1" applyFill="1" applyBorder="1" applyAlignment="1" applyProtection="1">
      <alignment horizontal="left" vertical="center"/>
    </xf>
    <xf numFmtId="0" fontId="8" fillId="2" borderId="0" xfId="0" applyFont="1" applyFill="1" applyBorder="1" applyAlignment="1" applyProtection="1">
      <alignment horizontal="center" vertical="center"/>
    </xf>
    <xf numFmtId="0" fontId="8" fillId="2" borderId="14" xfId="0" applyFont="1" applyFill="1" applyBorder="1" applyAlignment="1" applyProtection="1">
      <alignment horizontal="center" vertical="center"/>
    </xf>
    <xf numFmtId="0" fontId="0" fillId="2" borderId="2" xfId="0" applyFill="1" applyBorder="1" applyAlignment="1" applyProtection="1">
      <alignment horizontal="left" vertical="center" indent="1"/>
    </xf>
    <xf numFmtId="0" fontId="0" fillId="2" borderId="1" xfId="0" applyFont="1" applyFill="1" applyBorder="1" applyProtection="1"/>
    <xf numFmtId="49" fontId="0" fillId="2" borderId="1" xfId="0" applyNumberFormat="1" applyFont="1" applyFill="1" applyBorder="1" applyAlignment="1" applyProtection="1">
      <alignment horizontal="left" vertical="center"/>
    </xf>
    <xf numFmtId="49" fontId="8" fillId="2" borderId="1" xfId="0" applyNumberFormat="1" applyFont="1" applyFill="1" applyBorder="1" applyAlignment="1" applyProtection="1">
      <alignment horizontal="left" vertical="center"/>
    </xf>
    <xf numFmtId="0" fontId="8" fillId="2" borderId="1" xfId="0" applyFont="1" applyFill="1" applyBorder="1" applyProtection="1"/>
    <xf numFmtId="0" fontId="8" fillId="2" borderId="1" xfId="0" applyFont="1" applyFill="1" applyBorder="1" applyAlignment="1" applyProtection="1"/>
    <xf numFmtId="0" fontId="8" fillId="2" borderId="15" xfId="0" applyFont="1" applyFill="1" applyBorder="1" applyAlignment="1" applyProtection="1"/>
    <xf numFmtId="0" fontId="0" fillId="0" borderId="8" xfId="0" applyFont="1" applyBorder="1" applyAlignment="1" applyProtection="1">
      <alignment horizontal="left" vertical="center" indent="1"/>
    </xf>
    <xf numFmtId="0" fontId="0" fillId="0" borderId="0" xfId="0" applyBorder="1" applyProtection="1"/>
    <xf numFmtId="49" fontId="8" fillId="0" borderId="0" xfId="0" applyNumberFormat="1" applyFont="1" applyBorder="1" applyAlignment="1" applyProtection="1">
      <alignment horizontal="left" vertical="center"/>
    </xf>
    <xf numFmtId="0" fontId="8" fillId="0" borderId="0" xfId="0" applyFont="1" applyBorder="1" applyAlignment="1" applyProtection="1">
      <alignment vertical="center"/>
    </xf>
    <xf numFmtId="0" fontId="0" fillId="0" borderId="0" xfId="0" applyFont="1" applyBorder="1" applyAlignment="1" applyProtection="1">
      <alignment horizontal="right" vertical="center"/>
    </xf>
    <xf numFmtId="0" fontId="0" fillId="0" borderId="14" xfId="0" applyBorder="1" applyAlignment="1" applyProtection="1"/>
    <xf numFmtId="0" fontId="8" fillId="0" borderId="8" xfId="0" applyFont="1" applyBorder="1" applyAlignment="1" applyProtection="1">
      <alignment horizontal="left" vertical="center" indent="1"/>
    </xf>
    <xf numFmtId="0" fontId="13" fillId="0" borderId="0" xfId="0" applyFont="1" applyBorder="1" applyProtection="1"/>
    <xf numFmtId="0" fontId="8" fillId="0" borderId="2" xfId="0" applyFont="1" applyBorder="1" applyAlignment="1" applyProtection="1">
      <alignment horizontal="left" vertical="center" indent="1"/>
    </xf>
    <xf numFmtId="49" fontId="8" fillId="0" borderId="1" xfId="0" applyNumberFormat="1" applyFont="1" applyBorder="1" applyAlignment="1" applyProtection="1">
      <alignment horizontal="right" vertical="center"/>
    </xf>
    <xf numFmtId="49" fontId="8" fillId="0" borderId="1" xfId="0" applyNumberFormat="1" applyFont="1" applyBorder="1" applyAlignment="1" applyProtection="1">
      <alignment horizontal="left" vertical="center"/>
    </xf>
    <xf numFmtId="0" fontId="8" fillId="0" borderId="1" xfId="0" applyFont="1" applyBorder="1" applyAlignment="1" applyProtection="1">
      <alignment vertical="center"/>
    </xf>
    <xf numFmtId="0" fontId="0" fillId="0" borderId="1" xfId="0" applyFont="1" applyBorder="1" applyAlignment="1" applyProtection="1">
      <alignment vertical="center"/>
    </xf>
    <xf numFmtId="0" fontId="0" fillId="0" borderId="15" xfId="0" applyBorder="1" applyAlignment="1" applyProtection="1"/>
    <xf numFmtId="0" fontId="0" fillId="0" borderId="0" xfId="0" applyFont="1" applyFill="1" applyBorder="1" applyProtection="1"/>
    <xf numFmtId="49" fontId="8" fillId="0" borderId="1" xfId="0" applyNumberFormat="1" applyFont="1" applyFill="1" applyBorder="1" applyAlignment="1" applyProtection="1">
      <alignment horizontal="right" vertical="center"/>
    </xf>
    <xf numFmtId="0" fontId="0" fillId="0" borderId="1" xfId="0" applyFont="1" applyBorder="1" applyAlignment="1" applyProtection="1">
      <alignment horizontal="right" vertical="center"/>
    </xf>
    <xf numFmtId="0" fontId="0" fillId="0" borderId="4" xfId="0" applyBorder="1" applyAlignment="1" applyProtection="1">
      <alignment vertical="center"/>
    </xf>
    <xf numFmtId="0" fontId="8" fillId="0" borderId="4" xfId="0" applyFont="1" applyFill="1" applyBorder="1" applyAlignment="1" applyProtection="1">
      <alignment horizontal="left" vertical="center"/>
    </xf>
    <xf numFmtId="0" fontId="8" fillId="0" borderId="4" xfId="0" applyFont="1" applyBorder="1" applyAlignment="1" applyProtection="1">
      <alignment vertical="center"/>
    </xf>
    <xf numFmtId="0" fontId="0" fillId="0" borderId="4" xfId="0" applyFont="1" applyBorder="1" applyAlignment="1" applyProtection="1">
      <alignment horizontal="right" vertical="center"/>
    </xf>
    <xf numFmtId="0" fontId="0" fillId="0" borderId="13" xfId="0" applyBorder="1" applyAlignment="1" applyProtection="1">
      <alignment vertical="center"/>
    </xf>
    <xf numFmtId="0" fontId="0" fillId="0" borderId="0" xfId="0" applyAlignment="1" applyProtection="1">
      <alignment vertical="center"/>
    </xf>
    <xf numFmtId="0" fontId="8" fillId="4" borderId="16" xfId="1" applyFont="1" applyFill="1" applyBorder="1" applyAlignment="1" applyProtection="1">
      <alignment horizontal="left" vertical="center" indent="1"/>
    </xf>
    <xf numFmtId="0" fontId="2" fillId="4" borderId="17" xfId="1" applyFill="1" applyBorder="1" applyAlignment="1" applyProtection="1">
      <alignment horizontal="left"/>
    </xf>
    <xf numFmtId="0" fontId="2" fillId="4" borderId="17" xfId="1" applyFill="1" applyBorder="1" applyAlignment="1" applyProtection="1"/>
    <xf numFmtId="1" fontId="15" fillId="4" borderId="17" xfId="1" applyNumberFormat="1" applyFont="1" applyFill="1" applyBorder="1" applyAlignment="1" applyProtection="1">
      <alignment horizontal="right" indent="1"/>
    </xf>
    <xf numFmtId="0" fontId="15" fillId="4" borderId="17" xfId="1" applyFont="1" applyFill="1" applyBorder="1" applyAlignment="1" applyProtection="1">
      <alignment horizontal="right" indent="1"/>
    </xf>
    <xf numFmtId="0" fontId="15" fillId="4" borderId="18" xfId="1" applyFont="1" applyFill="1" applyBorder="1" applyAlignment="1" applyProtection="1">
      <alignment horizontal="right" indent="1"/>
    </xf>
    <xf numFmtId="0" fontId="2" fillId="0" borderId="0" xfId="1" applyProtection="1"/>
    <xf numFmtId="49" fontId="2" fillId="0" borderId="19" xfId="1" applyNumberFormat="1" applyBorder="1" applyAlignment="1" applyProtection="1">
      <alignment horizontal="left" vertical="center" indent="1"/>
    </xf>
    <xf numFmtId="0" fontId="2" fillId="0" borderId="4" xfId="1" applyBorder="1" applyAlignment="1" applyProtection="1">
      <alignment horizontal="left" vertical="center"/>
    </xf>
    <xf numFmtId="0" fontId="0" fillId="0" borderId="12" xfId="1" applyFont="1" applyBorder="1" applyAlignment="1" applyProtection="1">
      <alignment horizontal="center" vertical="center"/>
    </xf>
    <xf numFmtId="49" fontId="2" fillId="0" borderId="21" xfId="1" applyNumberFormat="1" applyBorder="1" applyAlignment="1" applyProtection="1">
      <alignment horizontal="left" vertical="center" indent="1"/>
    </xf>
    <xf numFmtId="0" fontId="2" fillId="0" borderId="0" xfId="1" applyBorder="1" applyAlignment="1" applyProtection="1">
      <alignment horizontal="left" vertical="center"/>
    </xf>
    <xf numFmtId="49" fontId="8" fillId="0" borderId="23" xfId="1" applyNumberFormat="1" applyFont="1" applyBorder="1" applyAlignment="1" applyProtection="1">
      <alignment horizontal="left" vertical="center" indent="1"/>
    </xf>
    <xf numFmtId="0" fontId="8" fillId="0" borderId="1" xfId="1" applyFont="1" applyBorder="1" applyAlignment="1" applyProtection="1">
      <alignment horizontal="left" vertical="center"/>
    </xf>
    <xf numFmtId="0" fontId="8" fillId="0" borderId="1" xfId="1" applyFont="1" applyBorder="1" applyProtection="1"/>
    <xf numFmtId="49" fontId="2" fillId="0" borderId="25" xfId="1" applyNumberFormat="1" applyBorder="1" applyAlignment="1" applyProtection="1">
      <alignment horizontal="left" vertical="center" indent="1"/>
    </xf>
    <xf numFmtId="0" fontId="2" fillId="0" borderId="10" xfId="1" applyBorder="1" applyAlignment="1" applyProtection="1">
      <alignment horizontal="left" vertical="center"/>
    </xf>
    <xf numFmtId="0" fontId="2" fillId="0" borderId="10" xfId="1" applyBorder="1" applyProtection="1"/>
    <xf numFmtId="49" fontId="8" fillId="0" borderId="25" xfId="1" applyNumberFormat="1" applyFont="1" applyBorder="1" applyAlignment="1" applyProtection="1">
      <alignment horizontal="left" vertical="center" indent="1"/>
    </xf>
    <xf numFmtId="0" fontId="8" fillId="0" borderId="10" xfId="1" applyFont="1" applyBorder="1" applyAlignment="1" applyProtection="1">
      <alignment horizontal="left" vertical="center"/>
    </xf>
    <xf numFmtId="0" fontId="8" fillId="0" borderId="10" xfId="1" applyFont="1" applyBorder="1" applyAlignment="1" applyProtection="1">
      <alignment horizontal="center" vertical="center"/>
    </xf>
    <xf numFmtId="0" fontId="8" fillId="5" borderId="27" xfId="1" applyFont="1" applyFill="1" applyBorder="1" applyAlignment="1" applyProtection="1">
      <alignment horizontal="left" vertical="center" indent="1"/>
    </xf>
    <xf numFmtId="0" fontId="8" fillId="5" borderId="28" xfId="1" applyFont="1" applyFill="1" applyBorder="1" applyAlignment="1" applyProtection="1">
      <alignment horizontal="left" vertical="center"/>
    </xf>
    <xf numFmtId="0" fontId="8" fillId="5" borderId="28" xfId="1" applyFont="1" applyFill="1" applyBorder="1" applyProtection="1"/>
    <xf numFmtId="4" fontId="10" fillId="5" borderId="29" xfId="1" applyNumberFormat="1" applyFont="1" applyFill="1" applyBorder="1" applyAlignment="1" applyProtection="1">
      <alignment vertical="center"/>
    </xf>
    <xf numFmtId="4" fontId="10" fillId="5" borderId="28" xfId="1" applyNumberFormat="1" applyFont="1" applyFill="1" applyBorder="1" applyAlignment="1" applyProtection="1">
      <alignment vertical="center"/>
    </xf>
    <xf numFmtId="0" fontId="2" fillId="0" borderId="23" xfId="1" applyBorder="1" applyAlignment="1" applyProtection="1">
      <alignment horizontal="left" vertical="center" indent="1"/>
    </xf>
    <xf numFmtId="0" fontId="2" fillId="0" borderId="1" xfId="1" applyBorder="1" applyAlignment="1" applyProtection="1">
      <alignment horizontal="left" vertical="center"/>
    </xf>
    <xf numFmtId="0" fontId="2" fillId="0" borderId="1" xfId="1" applyBorder="1" applyProtection="1"/>
    <xf numFmtId="1" fontId="8" fillId="0" borderId="1" xfId="1" applyNumberFormat="1" applyFont="1" applyBorder="1" applyAlignment="1" applyProtection="1">
      <alignment horizontal="right" vertical="center"/>
    </xf>
    <xf numFmtId="0" fontId="2" fillId="0" borderId="1" xfId="1" applyBorder="1" applyAlignment="1" applyProtection="1">
      <alignment horizontal="left" vertical="center" indent="1"/>
    </xf>
    <xf numFmtId="0" fontId="8" fillId="0" borderId="1" xfId="1" applyFont="1" applyBorder="1" applyAlignment="1" applyProtection="1">
      <alignment vertical="center"/>
    </xf>
    <xf numFmtId="49" fontId="15" fillId="0" borderId="26" xfId="1" applyNumberFormat="1" applyFont="1" applyBorder="1" applyAlignment="1" applyProtection="1">
      <alignment horizontal="left" vertical="center"/>
    </xf>
    <xf numFmtId="1" fontId="8" fillId="0" borderId="2" xfId="1" applyNumberFormat="1" applyFont="1" applyBorder="1" applyAlignment="1" applyProtection="1">
      <alignment horizontal="right" vertical="center"/>
    </xf>
    <xf numFmtId="49" fontId="8" fillId="0" borderId="26" xfId="1" applyNumberFormat="1" applyFont="1" applyBorder="1" applyAlignment="1" applyProtection="1">
      <alignment horizontal="left" vertical="center"/>
    </xf>
    <xf numFmtId="0" fontId="5" fillId="3" borderId="32" xfId="1" applyFont="1" applyFill="1" applyBorder="1" applyAlignment="1" applyProtection="1">
      <alignment horizontal="left" vertical="center" indent="1"/>
    </xf>
    <xf numFmtId="0" fontId="2" fillId="3" borderId="33" xfId="1" applyFill="1" applyBorder="1" applyProtection="1"/>
    <xf numFmtId="49" fontId="8" fillId="3" borderId="34" xfId="1" applyNumberFormat="1" applyFont="1" applyFill="1" applyBorder="1" applyAlignment="1" applyProtection="1">
      <alignment horizontal="left" vertical="center"/>
    </xf>
    <xf numFmtId="0" fontId="17" fillId="0" borderId="0" xfId="2" applyFont="1" applyFill="1" applyProtection="1"/>
    <xf numFmtId="0" fontId="0" fillId="0" borderId="0" xfId="0" applyFont="1" applyProtection="1"/>
    <xf numFmtId="0" fontId="0" fillId="0" borderId="0" xfId="0" applyFont="1" applyAlignment="1" applyProtection="1"/>
    <xf numFmtId="0" fontId="0" fillId="0" borderId="0" xfId="0" applyAlignment="1" applyProtection="1"/>
    <xf numFmtId="1" fontId="2" fillId="0" borderId="0" xfId="0" applyNumberFormat="1" applyFont="1" applyFill="1" applyBorder="1" applyAlignment="1" applyProtection="1">
      <alignment horizontal="center" vertical="center"/>
    </xf>
    <xf numFmtId="3" fontId="2" fillId="0" borderId="0" xfId="0" applyNumberFormat="1" applyFont="1" applyFill="1" applyBorder="1" applyAlignment="1" applyProtection="1">
      <alignment horizontal="center" vertical="center"/>
    </xf>
    <xf numFmtId="0" fontId="35" fillId="0" borderId="0" xfId="4" applyNumberFormat="1" applyFont="1" applyFill="1" applyBorder="1" applyAlignment="1" applyProtection="1">
      <alignment vertical="center" wrapText="1"/>
    </xf>
    <xf numFmtId="0" fontId="2" fillId="0" borderId="0" xfId="4" applyFont="1" applyFill="1" applyBorder="1" applyAlignment="1" applyProtection="1">
      <alignment vertical="center" wrapText="1"/>
    </xf>
    <xf numFmtId="0" fontId="25" fillId="0" borderId="0" xfId="4" applyFont="1" applyFill="1" applyBorder="1" applyAlignment="1" applyProtection="1">
      <alignment vertical="center" wrapText="1"/>
    </xf>
    <xf numFmtId="0" fontId="25" fillId="0" borderId="0" xfId="4" applyFont="1" applyFill="1" applyBorder="1" applyAlignment="1" applyProtection="1">
      <alignment horizontal="center" vertical="center"/>
    </xf>
    <xf numFmtId="0" fontId="0" fillId="0" borderId="0" xfId="0" applyProtection="1">
      <protection hidden="1"/>
    </xf>
    <xf numFmtId="0" fontId="52" fillId="0" borderId="0" xfId="0" applyFont="1" applyProtection="1">
      <protection hidden="1"/>
    </xf>
    <xf numFmtId="0" fontId="54" fillId="0" borderId="0" xfId="7" applyFont="1" applyProtection="1">
      <protection hidden="1"/>
    </xf>
    <xf numFmtId="0" fontId="52" fillId="0" borderId="0" xfId="0" applyFont="1" applyAlignment="1" applyProtection="1">
      <alignment horizontal="center"/>
      <protection hidden="1"/>
    </xf>
    <xf numFmtId="4" fontId="52" fillId="0" borderId="0" xfId="0" applyNumberFormat="1" applyFont="1" applyProtection="1">
      <protection hidden="1"/>
    </xf>
    <xf numFmtId="4" fontId="55" fillId="0" borderId="0" xfId="0" applyNumberFormat="1" applyFont="1" applyProtection="1">
      <protection hidden="1"/>
    </xf>
    <xf numFmtId="4" fontId="0" fillId="0" borderId="0" xfId="0" applyNumberFormat="1" applyProtection="1">
      <protection hidden="1"/>
    </xf>
    <xf numFmtId="0" fontId="53" fillId="0" borderId="0" xfId="0" applyFont="1" applyProtection="1">
      <protection hidden="1"/>
    </xf>
    <xf numFmtId="0" fontId="52" fillId="0" borderId="0" xfId="7" applyFont="1" applyProtection="1">
      <protection hidden="1"/>
    </xf>
    <xf numFmtId="2" fontId="52" fillId="0" borderId="0" xfId="0" applyNumberFormat="1" applyFont="1" applyProtection="1">
      <protection hidden="1"/>
    </xf>
    <xf numFmtId="0" fontId="0" fillId="0" borderId="0" xfId="0" applyAlignment="1" applyProtection="1">
      <alignment horizontal="center"/>
      <protection hidden="1"/>
    </xf>
    <xf numFmtId="4" fontId="47" fillId="0" borderId="0" xfId="0" applyNumberFormat="1" applyFont="1" applyAlignment="1" applyProtection="1">
      <alignment horizontal="center"/>
      <protection hidden="1"/>
    </xf>
    <xf numFmtId="2" fontId="47" fillId="0" borderId="0" xfId="0" applyNumberFormat="1" applyFont="1" applyAlignment="1" applyProtection="1">
      <alignment horizontal="center"/>
      <protection hidden="1"/>
    </xf>
    <xf numFmtId="4" fontId="46" fillId="0" borderId="0" xfId="0" applyNumberFormat="1" applyFont="1" applyAlignment="1" applyProtection="1">
      <alignment horizontal="center"/>
      <protection hidden="1"/>
    </xf>
    <xf numFmtId="2" fontId="0" fillId="0" borderId="0" xfId="0" applyNumberFormat="1" applyProtection="1">
      <protection hidden="1"/>
    </xf>
    <xf numFmtId="0" fontId="43" fillId="0" borderId="0" xfId="0" applyFont="1" applyAlignment="1" applyProtection="1">
      <alignment horizontal="center"/>
      <protection hidden="1"/>
    </xf>
    <xf numFmtId="0" fontId="2" fillId="0" borderId="0" xfId="0" applyFont="1" applyProtection="1">
      <protection hidden="1"/>
    </xf>
    <xf numFmtId="0" fontId="2" fillId="0" borderId="0" xfId="0" applyFont="1" applyAlignment="1" applyProtection="1">
      <protection hidden="1"/>
    </xf>
    <xf numFmtId="0" fontId="2" fillId="0" borderId="0" xfId="0" applyFont="1" applyAlignment="1" applyProtection="1">
      <alignment horizontal="center"/>
      <protection hidden="1"/>
    </xf>
    <xf numFmtId="4" fontId="2" fillId="0" borderId="0" xfId="0" applyNumberFormat="1" applyFont="1" applyProtection="1">
      <protection hidden="1"/>
    </xf>
    <xf numFmtId="2" fontId="2" fillId="0" borderId="0" xfId="0" applyNumberFormat="1" applyFont="1" applyProtection="1">
      <protection hidden="1"/>
    </xf>
    <xf numFmtId="4" fontId="6" fillId="0" borderId="0" xfId="0" applyNumberFormat="1" applyFont="1" applyProtection="1">
      <protection hidden="1"/>
    </xf>
    <xf numFmtId="0" fontId="2" fillId="0" borderId="0" xfId="0" applyFont="1" applyAlignment="1" applyProtection="1">
      <alignment horizontal="left"/>
      <protection hidden="1"/>
    </xf>
    <xf numFmtId="0" fontId="2" fillId="0" borderId="0" xfId="0" applyFont="1" applyFill="1" applyProtection="1">
      <protection hidden="1"/>
    </xf>
    <xf numFmtId="168" fontId="2" fillId="0" borderId="0" xfId="0" applyNumberFormat="1" applyFont="1" applyAlignment="1" applyProtection="1">
      <alignment horizontal="center"/>
      <protection hidden="1"/>
    </xf>
    <xf numFmtId="0" fontId="0" fillId="0" borderId="0" xfId="0" applyFont="1" applyAlignment="1" applyProtection="1">
      <protection hidden="1"/>
    </xf>
    <xf numFmtId="4" fontId="0" fillId="0" borderId="0" xfId="0" applyNumberFormat="1" applyFont="1" applyProtection="1">
      <protection hidden="1"/>
    </xf>
    <xf numFmtId="4" fontId="8" fillId="0" borderId="0" xfId="0" applyNumberFormat="1" applyFont="1" applyProtection="1">
      <protection hidden="1"/>
    </xf>
    <xf numFmtId="0" fontId="0" fillId="0" borderId="0" xfId="0" applyBorder="1" applyProtection="1">
      <protection hidden="1"/>
    </xf>
    <xf numFmtId="168" fontId="0" fillId="0" borderId="37" xfId="0" applyNumberFormat="1" applyBorder="1" applyAlignment="1" applyProtection="1">
      <alignment horizontal="left"/>
      <protection hidden="1"/>
    </xf>
    <xf numFmtId="2" fontId="0" fillId="0" borderId="37" xfId="0" applyNumberFormat="1" applyBorder="1" applyProtection="1">
      <protection hidden="1"/>
    </xf>
    <xf numFmtId="4" fontId="0" fillId="0" borderId="37" xfId="0" applyNumberFormat="1" applyBorder="1" applyProtection="1">
      <protection hidden="1"/>
    </xf>
    <xf numFmtId="4" fontId="43" fillId="0" borderId="37" xfId="0" applyNumberFormat="1" applyFont="1" applyBorder="1" applyProtection="1">
      <protection hidden="1"/>
    </xf>
    <xf numFmtId="4" fontId="51" fillId="0" borderId="36" xfId="0" applyNumberFormat="1" applyFont="1" applyBorder="1" applyProtection="1">
      <protection hidden="1"/>
    </xf>
    <xf numFmtId="0" fontId="5" fillId="0" borderId="0" xfId="0" applyFont="1" applyBorder="1" applyAlignment="1" applyProtection="1">
      <alignment horizontal="left"/>
      <protection hidden="1"/>
    </xf>
    <xf numFmtId="168" fontId="0" fillId="0" borderId="0" xfId="0" applyNumberFormat="1" applyBorder="1" applyAlignment="1" applyProtection="1">
      <alignment horizontal="left"/>
      <protection hidden="1"/>
    </xf>
    <xf numFmtId="2" fontId="0" fillId="0" borderId="0" xfId="0" applyNumberFormat="1" applyBorder="1" applyProtection="1">
      <protection hidden="1"/>
    </xf>
    <xf numFmtId="4" fontId="0" fillId="0" borderId="0" xfId="0" applyNumberFormat="1" applyBorder="1" applyProtection="1">
      <protection hidden="1"/>
    </xf>
    <xf numFmtId="4" fontId="43" fillId="0" borderId="0" xfId="0" applyNumberFormat="1" applyFont="1" applyBorder="1" applyProtection="1">
      <protection hidden="1"/>
    </xf>
    <xf numFmtId="0" fontId="6" fillId="0" borderId="0" xfId="0" applyFont="1" applyBorder="1" applyAlignment="1" applyProtection="1">
      <alignment horizontal="center"/>
      <protection hidden="1"/>
    </xf>
    <xf numFmtId="0" fontId="8" fillId="0" borderId="0" xfId="0" applyFont="1" applyProtection="1">
      <protection hidden="1"/>
    </xf>
    <xf numFmtId="0" fontId="5" fillId="0" borderId="0" xfId="0" applyFont="1" applyAlignment="1" applyProtection="1">
      <protection hidden="1"/>
    </xf>
    <xf numFmtId="0" fontId="0" fillId="0" borderId="0" xfId="0" applyFont="1" applyAlignment="1" applyProtection="1">
      <alignment horizontal="left"/>
      <protection hidden="1"/>
    </xf>
    <xf numFmtId="4" fontId="0" fillId="0" borderId="0" xfId="0" applyNumberFormat="1" applyFill="1" applyProtection="1">
      <protection hidden="1"/>
    </xf>
    <xf numFmtId="0" fontId="23" fillId="0" borderId="0" xfId="0" applyFont="1" applyAlignment="1" applyProtection="1">
      <alignment horizontal="left"/>
      <protection hidden="1"/>
    </xf>
    <xf numFmtId="0" fontId="48" fillId="0" borderId="0" xfId="0" applyFont="1" applyAlignment="1" applyProtection="1">
      <alignment horizontal="left"/>
      <protection hidden="1"/>
    </xf>
    <xf numFmtId="168" fontId="2" fillId="0" borderId="0" xfId="0" applyNumberFormat="1" applyFont="1" applyAlignment="1" applyProtection="1">
      <alignment horizontal="center" vertical="center"/>
      <protection hidden="1"/>
    </xf>
    <xf numFmtId="168" fontId="0" fillId="0" borderId="0" xfId="0" applyNumberFormat="1" applyFont="1" applyAlignment="1" applyProtection="1">
      <alignment horizontal="center" vertical="center"/>
      <protection hidden="1"/>
    </xf>
    <xf numFmtId="168" fontId="0" fillId="0" borderId="0" xfId="0" applyNumberFormat="1" applyAlignment="1" applyProtection="1">
      <alignment horizontal="left"/>
      <protection hidden="1"/>
    </xf>
    <xf numFmtId="4" fontId="43" fillId="0" borderId="36" xfId="0" applyNumberFormat="1" applyFont="1" applyBorder="1" applyProtection="1">
      <protection hidden="1"/>
    </xf>
    <xf numFmtId="0" fontId="16" fillId="0" borderId="0" xfId="0" applyFont="1" applyProtection="1">
      <protection hidden="1"/>
    </xf>
    <xf numFmtId="0" fontId="14" fillId="0" borderId="0" xfId="0" applyFont="1" applyProtection="1">
      <protection hidden="1"/>
    </xf>
    <xf numFmtId="2" fontId="0" fillId="0" borderId="0" xfId="0" applyNumberFormat="1" applyFont="1" applyProtection="1">
      <protection hidden="1"/>
    </xf>
    <xf numFmtId="0" fontId="16" fillId="0" borderId="0" xfId="0" applyFont="1" applyAlignment="1" applyProtection="1">
      <alignment horizontal="center"/>
      <protection hidden="1"/>
    </xf>
    <xf numFmtId="2" fontId="16" fillId="0" borderId="0" xfId="0" applyNumberFormat="1" applyFont="1" applyBorder="1" applyProtection="1">
      <protection hidden="1"/>
    </xf>
    <xf numFmtId="2" fontId="16" fillId="0" borderId="0" xfId="0" applyNumberFormat="1" applyFont="1" applyFill="1" applyBorder="1" applyProtection="1">
      <protection hidden="1"/>
    </xf>
    <xf numFmtId="0" fontId="0" fillId="0" borderId="0" xfId="0" applyFont="1" applyFill="1" applyBorder="1" applyProtection="1">
      <protection hidden="1"/>
    </xf>
    <xf numFmtId="168" fontId="0" fillId="0" borderId="0" xfId="6" applyFont="1" applyFill="1" applyBorder="1" applyAlignment="1" applyProtection="1">
      <alignment horizontal="left"/>
      <protection hidden="1"/>
    </xf>
    <xf numFmtId="168" fontId="45" fillId="0" borderId="0" xfId="6" applyFont="1" applyFill="1" applyBorder="1" applyAlignment="1" applyProtection="1">
      <alignment horizontal="left"/>
      <protection hidden="1"/>
    </xf>
    <xf numFmtId="0" fontId="0" fillId="0" borderId="0" xfId="6" applyNumberFormat="1" applyFont="1" applyFill="1" applyBorder="1" applyAlignment="1" applyProtection="1">
      <alignment horizontal="left"/>
      <protection hidden="1"/>
    </xf>
    <xf numFmtId="168" fontId="49" fillId="0" borderId="0" xfId="6" applyFont="1" applyFill="1" applyBorder="1" applyAlignment="1" applyProtection="1">
      <alignment horizontal="left"/>
      <protection hidden="1"/>
    </xf>
    <xf numFmtId="2" fontId="0" fillId="0" borderId="0" xfId="6" applyNumberFormat="1" applyFont="1" applyFill="1" applyBorder="1" applyAlignment="1" applyProtection="1">
      <alignment horizontal="left"/>
      <protection hidden="1"/>
    </xf>
    <xf numFmtId="0" fontId="0" fillId="0" borderId="0" xfId="0" applyFont="1" applyAlignment="1" applyProtection="1">
      <alignment horizontal="center" vertical="center"/>
      <protection hidden="1"/>
    </xf>
    <xf numFmtId="2" fontId="0" fillId="0" borderId="0" xfId="0" applyNumberFormat="1" applyAlignment="1" applyProtection="1">
      <alignment horizontal="right"/>
      <protection hidden="1"/>
    </xf>
    <xf numFmtId="168" fontId="0" fillId="0" borderId="0" xfId="0" applyNumberFormat="1" applyAlignment="1" applyProtection="1">
      <alignment horizontal="center"/>
      <protection hidden="1"/>
    </xf>
    <xf numFmtId="0" fontId="44" fillId="0" borderId="0" xfId="0" applyFont="1" applyBorder="1" applyAlignment="1" applyProtection="1">
      <alignment horizontal="left"/>
      <protection hidden="1"/>
    </xf>
    <xf numFmtId="2" fontId="0" fillId="0" borderId="0" xfId="0" applyNumberFormat="1" applyFill="1" applyProtection="1">
      <protection hidden="1"/>
    </xf>
    <xf numFmtId="0" fontId="58" fillId="0" borderId="0" xfId="4" applyNumberFormat="1" applyFont="1" applyFill="1" applyBorder="1" applyAlignment="1" applyProtection="1">
      <alignment vertical="center" wrapText="1"/>
    </xf>
    <xf numFmtId="1" fontId="25" fillId="0" borderId="0" xfId="0" applyNumberFormat="1" applyFont="1" applyFill="1" applyBorder="1" applyAlignment="1" applyProtection="1">
      <alignment horizontal="center" vertical="center"/>
    </xf>
    <xf numFmtId="49" fontId="8" fillId="0" borderId="0" xfId="0" applyNumberFormat="1" applyFont="1" applyFill="1" applyBorder="1" applyAlignment="1" applyProtection="1">
      <alignment horizontal="left" vertical="center"/>
      <protection locked="0"/>
    </xf>
    <xf numFmtId="0" fontId="8" fillId="0" borderId="1" xfId="0" applyFont="1" applyBorder="1" applyAlignment="1" applyProtection="1">
      <alignment vertical="center"/>
      <protection locked="0"/>
    </xf>
    <xf numFmtId="4" fontId="0" fillId="4" borderId="0" xfId="0" applyNumberFormat="1" applyFill="1" applyProtection="1">
      <protection locked="0"/>
    </xf>
    <xf numFmtId="2" fontId="0" fillId="4" borderId="0" xfId="0" applyNumberFormat="1" applyFill="1" applyProtection="1">
      <protection locked="0"/>
    </xf>
    <xf numFmtId="2" fontId="0" fillId="4" borderId="0" xfId="0" applyNumberFormat="1" applyFont="1" applyFill="1" applyProtection="1">
      <protection locked="0"/>
    </xf>
    <xf numFmtId="2" fontId="16" fillId="4" borderId="0" xfId="0" applyNumberFormat="1" applyFont="1" applyFill="1" applyProtection="1">
      <protection locked="0"/>
    </xf>
    <xf numFmtId="4" fontId="0" fillId="4" borderId="0" xfId="0" applyNumberFormat="1" applyFill="1" applyAlignment="1" applyProtection="1">
      <alignment horizontal="right"/>
      <protection locked="0"/>
    </xf>
    <xf numFmtId="2" fontId="0" fillId="4" borderId="0" xfId="0" applyNumberFormat="1" applyFill="1" applyAlignment="1" applyProtection="1">
      <alignment horizontal="right"/>
      <protection locked="0"/>
    </xf>
    <xf numFmtId="1" fontId="0" fillId="0" borderId="0" xfId="0" applyNumberFormat="1" applyFont="1" applyFill="1" applyBorder="1" applyAlignment="1" applyProtection="1">
      <alignment horizontal="center" vertical="center"/>
    </xf>
    <xf numFmtId="4" fontId="0" fillId="0" borderId="0" xfId="0" applyNumberFormat="1" applyFont="1" applyFill="1" applyBorder="1" applyAlignment="1" applyProtection="1">
      <alignment horizontal="right" vertical="center"/>
      <protection locked="0"/>
    </xf>
    <xf numFmtId="4" fontId="6" fillId="4" borderId="0" xfId="0" applyNumberFormat="1" applyFont="1" applyFill="1" applyBorder="1" applyAlignment="1" applyProtection="1">
      <alignment horizontal="center" vertical="center"/>
    </xf>
    <xf numFmtId="4" fontId="2" fillId="0" borderId="0" xfId="0" applyNumberFormat="1" applyFont="1" applyFill="1" applyBorder="1" applyAlignment="1" applyProtection="1">
      <alignment horizontal="right" vertical="center"/>
      <protection locked="0"/>
    </xf>
    <xf numFmtId="169" fontId="0" fillId="0" borderId="0" xfId="0" applyNumberFormat="1" applyFont="1" applyFill="1" applyBorder="1" applyAlignment="1" applyProtection="1">
      <alignment horizontal="right" vertical="center"/>
    </xf>
    <xf numFmtId="169" fontId="0" fillId="4" borderId="0" xfId="0" applyNumberFormat="1" applyFont="1" applyFill="1" applyBorder="1" applyAlignment="1" applyProtection="1">
      <alignment horizontal="right" vertical="center"/>
    </xf>
    <xf numFmtId="169" fontId="2" fillId="4" borderId="0" xfId="0" applyNumberFormat="1" applyFont="1" applyFill="1" applyBorder="1" applyAlignment="1" applyProtection="1">
      <alignment horizontal="right" vertical="center"/>
    </xf>
    <xf numFmtId="169" fontId="7" fillId="8" borderId="35" xfId="0" applyNumberFormat="1" applyFont="1" applyFill="1" applyBorder="1" applyAlignment="1" applyProtection="1">
      <alignment horizontal="right" vertical="center"/>
    </xf>
    <xf numFmtId="169" fontId="2" fillId="0" borderId="0" xfId="0" applyNumberFormat="1" applyFont="1" applyFill="1" applyBorder="1" applyAlignment="1" applyProtection="1">
      <alignment horizontal="right" vertical="center"/>
    </xf>
    <xf numFmtId="4" fontId="2" fillId="0" borderId="0" xfId="0" applyNumberFormat="1" applyFont="1" applyFill="1" applyBorder="1" applyAlignment="1" applyProtection="1">
      <alignment horizontal="center" vertical="center"/>
    </xf>
    <xf numFmtId="4" fontId="6" fillId="5" borderId="0" xfId="0" applyNumberFormat="1" applyFont="1" applyFill="1" applyBorder="1" applyAlignment="1" applyProtection="1">
      <alignment horizontal="center" vertical="center"/>
    </xf>
    <xf numFmtId="4" fontId="0" fillId="0" borderId="0" xfId="0" applyNumberFormat="1" applyFont="1" applyFill="1" applyBorder="1" applyAlignment="1" applyProtection="1">
      <alignment vertical="center"/>
      <protection locked="0"/>
    </xf>
    <xf numFmtId="169" fontId="2" fillId="5" borderId="0" xfId="0" applyNumberFormat="1" applyFont="1" applyFill="1" applyBorder="1" applyAlignment="1" applyProtection="1">
      <alignment horizontal="right" vertical="center"/>
    </xf>
    <xf numFmtId="169" fontId="6" fillId="5" borderId="0" xfId="0" applyNumberFormat="1" applyFont="1" applyFill="1" applyBorder="1" applyAlignment="1" applyProtection="1">
      <alignment horizontal="center" vertical="center"/>
    </xf>
    <xf numFmtId="0" fontId="0" fillId="0" borderId="0" xfId="4" applyFont="1" applyFill="1" applyProtection="1"/>
    <xf numFmtId="3" fontId="6" fillId="4" borderId="0" xfId="0" applyNumberFormat="1" applyFont="1" applyFill="1" applyBorder="1" applyAlignment="1" applyProtection="1">
      <alignment horizontal="center" vertical="center"/>
    </xf>
    <xf numFmtId="3" fontId="6" fillId="5" borderId="0" xfId="0" applyNumberFormat="1" applyFont="1" applyFill="1" applyBorder="1" applyAlignment="1" applyProtection="1">
      <alignment horizontal="center" vertical="center"/>
    </xf>
    <xf numFmtId="3" fontId="25" fillId="0" borderId="0" xfId="4" applyNumberFormat="1" applyFont="1" applyFill="1" applyBorder="1" applyAlignment="1" applyProtection="1">
      <alignment horizontal="center" vertical="center"/>
    </xf>
    <xf numFmtId="165" fontId="25" fillId="0" borderId="0" xfId="4" applyNumberFormat="1" applyFont="1" applyFill="1" applyBorder="1" applyAlignment="1" applyProtection="1">
      <alignment horizontal="center" vertical="center"/>
    </xf>
    <xf numFmtId="164" fontId="0" fillId="0" borderId="0" xfId="0" applyNumberFormat="1" applyFont="1" applyFill="1" applyBorder="1" applyAlignment="1" applyProtection="1">
      <alignment horizontal="center" vertical="center"/>
    </xf>
    <xf numFmtId="3" fontId="25" fillId="0" borderId="0" xfId="0" applyNumberFormat="1" applyFont="1" applyFill="1" applyBorder="1" applyAlignment="1" applyProtection="1">
      <alignment horizontal="center" vertical="center"/>
    </xf>
    <xf numFmtId="4" fontId="0" fillId="0" borderId="11" xfId="1" applyNumberFormat="1" applyFont="1" applyBorder="1" applyAlignment="1" applyProtection="1">
      <alignment horizontal="left" vertical="center" indent="1"/>
    </xf>
    <xf numFmtId="4" fontId="15" fillId="0" borderId="10" xfId="1" applyNumberFormat="1" applyFont="1" applyBorder="1" applyAlignment="1" applyProtection="1">
      <alignment horizontal="left" vertical="center" indent="1"/>
    </xf>
    <xf numFmtId="4" fontId="12" fillId="0" borderId="10" xfId="1" applyNumberFormat="1" applyFont="1" applyBorder="1" applyAlignment="1" applyProtection="1">
      <alignment horizontal="right" vertical="center" indent="1"/>
    </xf>
    <xf numFmtId="4" fontId="12" fillId="0" borderId="12" xfId="1" applyNumberFormat="1" applyFont="1" applyBorder="1" applyAlignment="1" applyProtection="1">
      <alignment horizontal="right" vertical="center" indent="1"/>
    </xf>
    <xf numFmtId="169" fontId="15" fillId="0" borderId="9" xfId="1" applyNumberFormat="1" applyFont="1" applyBorder="1" applyAlignment="1" applyProtection="1">
      <alignment vertical="center"/>
    </xf>
    <xf numFmtId="169" fontId="15" fillId="0" borderId="22" xfId="1" applyNumberFormat="1" applyFont="1" applyBorder="1" applyAlignment="1" applyProtection="1">
      <alignment vertical="center"/>
    </xf>
    <xf numFmtId="0" fontId="3" fillId="0" borderId="5" xfId="0" applyFont="1" applyBorder="1" applyAlignment="1" applyProtection="1">
      <alignment horizontal="center" vertical="center"/>
    </xf>
    <xf numFmtId="0" fontId="3" fillId="0" borderId="6" xfId="0" applyFont="1" applyBorder="1" applyAlignment="1" applyProtection="1">
      <alignment horizontal="center" vertical="center"/>
    </xf>
    <xf numFmtId="0" fontId="3" fillId="0" borderId="7" xfId="0" applyFont="1" applyBorder="1" applyAlignment="1" applyProtection="1">
      <alignment horizontal="center" vertical="center"/>
    </xf>
    <xf numFmtId="49" fontId="8" fillId="0" borderId="0" xfId="0" applyNumberFormat="1" applyFont="1" applyFill="1" applyBorder="1" applyAlignment="1" applyProtection="1">
      <alignment horizontal="left" vertical="center"/>
      <protection locked="0"/>
    </xf>
    <xf numFmtId="49" fontId="8" fillId="0" borderId="1" xfId="0" applyNumberFormat="1" applyFont="1" applyFill="1" applyBorder="1" applyAlignment="1" applyProtection="1">
      <alignment horizontal="left" vertical="center"/>
      <protection locked="0"/>
    </xf>
    <xf numFmtId="169" fontId="15" fillId="0" borderId="11" xfId="1" applyNumberFormat="1" applyFont="1" applyBorder="1" applyAlignment="1" applyProtection="1">
      <alignment vertical="center"/>
    </xf>
    <xf numFmtId="169" fontId="15" fillId="0" borderId="20" xfId="1" applyNumberFormat="1" applyFont="1" applyBorder="1" applyAlignment="1" applyProtection="1">
      <alignment vertical="center"/>
    </xf>
    <xf numFmtId="49" fontId="7" fillId="2" borderId="4" xfId="0" applyNumberFormat="1" applyFont="1" applyFill="1" applyBorder="1" applyAlignment="1" applyProtection="1">
      <alignment horizontal="left" vertical="center" shrinkToFit="1"/>
    </xf>
    <xf numFmtId="0" fontId="7" fillId="2" borderId="4" xfId="0" applyFont="1" applyFill="1" applyBorder="1" applyAlignment="1" applyProtection="1">
      <alignment horizontal="left" vertical="center" shrinkToFit="1"/>
    </xf>
    <xf numFmtId="0" fontId="7" fillId="2" borderId="13" xfId="0" applyFont="1" applyFill="1" applyBorder="1" applyAlignment="1" applyProtection="1">
      <alignment horizontal="left" vertical="center" shrinkToFit="1"/>
    </xf>
    <xf numFmtId="49" fontId="8" fillId="0" borderId="4" xfId="0" applyNumberFormat="1" applyFont="1" applyFill="1" applyBorder="1" applyAlignment="1" applyProtection="1">
      <alignment horizontal="left" vertical="center"/>
      <protection locked="0"/>
    </xf>
    <xf numFmtId="4" fontId="10" fillId="0" borderId="10" xfId="1" applyNumberFormat="1" applyFont="1" applyBorder="1" applyAlignment="1" applyProtection="1">
      <alignment horizontal="left" vertical="center" indent="1"/>
    </xf>
    <xf numFmtId="4" fontId="18" fillId="0" borderId="10" xfId="1" applyNumberFormat="1" applyFont="1" applyBorder="1" applyAlignment="1" applyProtection="1">
      <alignment horizontal="right" vertical="center" indent="1"/>
    </xf>
    <xf numFmtId="169" fontId="10" fillId="0" borderId="3" xfId="1" applyNumberFormat="1" applyFont="1" applyBorder="1" applyAlignment="1" applyProtection="1">
      <alignment vertical="center"/>
    </xf>
    <xf numFmtId="169" fontId="10" fillId="0" borderId="24" xfId="1" applyNumberFormat="1" applyFont="1" applyBorder="1" applyAlignment="1" applyProtection="1">
      <alignment vertical="center"/>
    </xf>
    <xf numFmtId="169" fontId="12" fillId="0" borderId="2" xfId="1" applyNumberFormat="1" applyFont="1" applyBorder="1" applyAlignment="1" applyProtection="1">
      <alignment vertical="center"/>
    </xf>
    <xf numFmtId="169" fontId="12" fillId="0" borderId="26" xfId="1" applyNumberFormat="1" applyFont="1" applyBorder="1" applyAlignment="1" applyProtection="1">
      <alignment vertical="center"/>
    </xf>
    <xf numFmtId="4" fontId="11" fillId="3" borderId="33" xfId="1" applyNumberFormat="1" applyFont="1" applyFill="1" applyBorder="1" applyAlignment="1" applyProtection="1">
      <alignment horizontal="right" vertical="center"/>
    </xf>
    <xf numFmtId="4" fontId="0" fillId="0" borderId="11" xfId="1" applyNumberFormat="1" applyFont="1" applyBorder="1" applyAlignment="1" applyProtection="1">
      <alignment horizontal="left" vertical="center" wrapText="1" indent="1"/>
    </xf>
    <xf numFmtId="4" fontId="12" fillId="0" borderId="42" xfId="1" applyNumberFormat="1" applyFont="1" applyBorder="1" applyAlignment="1" applyProtection="1">
      <alignment horizontal="right" vertical="center" indent="1"/>
    </xf>
    <xf numFmtId="169" fontId="10" fillId="0" borderId="30" xfId="1" applyNumberFormat="1" applyFont="1" applyBorder="1" applyAlignment="1" applyProtection="1">
      <alignment vertical="center"/>
    </xf>
    <xf numFmtId="169" fontId="10" fillId="0" borderId="31" xfId="1" applyNumberFormat="1" applyFont="1" applyBorder="1" applyAlignment="1" applyProtection="1">
      <alignment vertical="center"/>
    </xf>
    <xf numFmtId="169" fontId="12" fillId="0" borderId="8" xfId="1" applyNumberFormat="1" applyFont="1" applyBorder="1" applyAlignment="1" applyProtection="1">
      <alignment vertical="center"/>
    </xf>
    <xf numFmtId="169" fontId="12" fillId="0" borderId="45" xfId="1" applyNumberFormat="1" applyFont="1" applyBorder="1" applyAlignment="1" applyProtection="1">
      <alignment vertical="center"/>
    </xf>
    <xf numFmtId="0" fontId="2" fillId="0" borderId="4" xfId="1" applyBorder="1" applyAlignment="1" applyProtection="1">
      <alignment horizontal="center"/>
    </xf>
    <xf numFmtId="4" fontId="10" fillId="5" borderId="28" xfId="1" applyNumberFormat="1" applyFont="1" applyFill="1" applyBorder="1" applyAlignment="1" applyProtection="1">
      <alignment horizontal="right" vertical="center" indent="1"/>
    </xf>
    <xf numFmtId="169" fontId="10" fillId="5" borderId="30" xfId="1" applyNumberFormat="1" applyFont="1" applyFill="1" applyBorder="1" applyAlignment="1" applyProtection="1">
      <alignment vertical="center"/>
    </xf>
    <xf numFmtId="169" fontId="10" fillId="5" borderId="31" xfId="1" applyNumberFormat="1" applyFont="1" applyFill="1" applyBorder="1" applyAlignment="1" applyProtection="1">
      <alignment vertical="center"/>
    </xf>
    <xf numFmtId="4" fontId="10" fillId="0" borderId="28" xfId="1" applyNumberFormat="1" applyFont="1" applyBorder="1" applyAlignment="1" applyProtection="1">
      <alignment horizontal="right" vertical="center"/>
    </xf>
    <xf numFmtId="169" fontId="12" fillId="0" borderId="43" xfId="1" applyNumberFormat="1" applyFont="1" applyBorder="1" applyAlignment="1" applyProtection="1">
      <alignment vertical="center"/>
    </xf>
    <xf numFmtId="169" fontId="12" fillId="0" borderId="44" xfId="1" applyNumberFormat="1" applyFont="1" applyBorder="1" applyAlignment="1" applyProtection="1">
      <alignment vertical="center"/>
    </xf>
    <xf numFmtId="2" fontId="57" fillId="0" borderId="0" xfId="0" applyNumberFormat="1" applyFont="1" applyBorder="1" applyAlignment="1" applyProtection="1">
      <alignment horizontal="center"/>
      <protection hidden="1"/>
    </xf>
    <xf numFmtId="2" fontId="56" fillId="0" borderId="0" xfId="0" applyNumberFormat="1" applyFont="1" applyBorder="1" applyAlignment="1" applyProtection="1">
      <alignment horizontal="center"/>
      <protection hidden="1"/>
    </xf>
    <xf numFmtId="0" fontId="56" fillId="0" borderId="0" xfId="0" applyFont="1" applyBorder="1" applyAlignment="1" applyProtection="1">
      <alignment horizontal="center"/>
      <protection hidden="1"/>
    </xf>
    <xf numFmtId="0" fontId="0" fillId="0" borderId="0" xfId="0" applyFont="1" applyBorder="1" applyAlignment="1" applyProtection="1">
      <alignment horizontal="center"/>
      <protection hidden="1"/>
    </xf>
    <xf numFmtId="2" fontId="0" fillId="0" borderId="0" xfId="0" applyNumberFormat="1" applyFont="1" applyBorder="1" applyAlignment="1" applyProtection="1">
      <alignment horizontal="center"/>
      <protection hidden="1"/>
    </xf>
    <xf numFmtId="4" fontId="6" fillId="0" borderId="0" xfId="0" applyNumberFormat="1" applyFont="1" applyBorder="1" applyAlignment="1" applyProtection="1">
      <alignment horizontal="center"/>
      <protection hidden="1"/>
    </xf>
    <xf numFmtId="0" fontId="43" fillId="0" borderId="0" xfId="0" applyFont="1" applyBorder="1" applyAlignment="1" applyProtection="1">
      <alignment horizontal="center"/>
      <protection hidden="1"/>
    </xf>
    <xf numFmtId="0" fontId="2" fillId="0" borderId="0" xfId="0" applyFont="1" applyBorder="1" applyAlignment="1" applyProtection="1">
      <alignment horizontal="left"/>
      <protection hidden="1"/>
    </xf>
    <xf numFmtId="0" fontId="5" fillId="0" borderId="38" xfId="0" applyFont="1" applyBorder="1" applyAlignment="1" applyProtection="1">
      <alignment horizontal="left"/>
      <protection hidden="1"/>
    </xf>
    <xf numFmtId="0" fontId="6" fillId="0" borderId="40" xfId="0" applyFont="1" applyBorder="1" applyAlignment="1" applyProtection="1">
      <alignment horizontal="center"/>
      <protection hidden="1"/>
    </xf>
    <xf numFmtId="0" fontId="0" fillId="0" borderId="0" xfId="0" applyBorder="1" applyAlignment="1" applyProtection="1">
      <alignment horizontal="left"/>
      <protection hidden="1"/>
    </xf>
    <xf numFmtId="0" fontId="45" fillId="0" borderId="0" xfId="0" applyFont="1" applyBorder="1" applyAlignment="1" applyProtection="1">
      <alignment horizontal="left"/>
      <protection hidden="1"/>
    </xf>
    <xf numFmtId="0" fontId="23" fillId="0" borderId="0" xfId="0" applyFont="1" applyBorder="1" applyAlignment="1" applyProtection="1">
      <alignment horizontal="left"/>
      <protection hidden="1"/>
    </xf>
    <xf numFmtId="0" fontId="48" fillId="0" borderId="0" xfId="0" applyFont="1" applyBorder="1" applyAlignment="1" applyProtection="1">
      <alignment horizontal="left"/>
      <protection hidden="1"/>
    </xf>
    <xf numFmtId="0" fontId="5" fillId="0" borderId="0" xfId="0" applyFont="1" applyBorder="1" applyAlignment="1" applyProtection="1">
      <alignment horizontal="left"/>
      <protection hidden="1"/>
    </xf>
    <xf numFmtId="0" fontId="0" fillId="0" borderId="0" xfId="0" applyFont="1" applyFill="1" applyBorder="1" applyAlignment="1" applyProtection="1">
      <alignment horizontal="left"/>
      <protection hidden="1"/>
    </xf>
    <xf numFmtId="168" fontId="45" fillId="0" borderId="0" xfId="6" applyFont="1" applyFill="1" applyBorder="1" applyAlignment="1" applyProtection="1">
      <alignment horizontal="left"/>
      <protection hidden="1"/>
    </xf>
    <xf numFmtId="0" fontId="23" fillId="0" borderId="39" xfId="0" applyFont="1" applyBorder="1" applyAlignment="1" applyProtection="1">
      <alignment horizontal="left"/>
      <protection hidden="1"/>
    </xf>
    <xf numFmtId="0" fontId="44" fillId="0" borderId="40" xfId="0" applyFont="1" applyBorder="1" applyAlignment="1" applyProtection="1">
      <alignment horizontal="left"/>
      <protection hidden="1"/>
    </xf>
    <xf numFmtId="0" fontId="0" fillId="0" borderId="39" xfId="0" applyBorder="1" applyAlignment="1" applyProtection="1">
      <alignment horizontal="left"/>
      <protection hidden="1"/>
    </xf>
    <xf numFmtId="169" fontId="0" fillId="0" borderId="0" xfId="0" applyNumberFormat="1" applyFont="1" applyFill="1" applyBorder="1" applyAlignment="1" applyProtection="1">
      <alignment horizontal="center" vertical="center" wrapText="1"/>
      <protection locked="0"/>
    </xf>
    <xf numFmtId="169" fontId="0" fillId="0" borderId="41" xfId="0" applyNumberFormat="1" applyFont="1" applyFill="1" applyBorder="1" applyAlignment="1" applyProtection="1">
      <alignment horizontal="center" vertical="center" wrapText="1"/>
      <protection locked="0"/>
    </xf>
    <xf numFmtId="1" fontId="0" fillId="0" borderId="0" xfId="0" applyNumberFormat="1" applyFont="1" applyFill="1" applyBorder="1" applyAlignment="1" applyProtection="1">
      <alignment horizontal="center" vertical="center"/>
    </xf>
    <xf numFmtId="166" fontId="0" fillId="0" borderId="0" xfId="0" applyNumberFormat="1" applyFont="1" applyFill="1" applyBorder="1" applyAlignment="1" applyProtection="1">
      <alignment horizontal="center" vertical="center" wrapText="1"/>
    </xf>
  </cellXfs>
  <cellStyles count="8">
    <cellStyle name="Normální" xfId="0" builtinId="0"/>
    <cellStyle name="normální 2" xfId="1"/>
    <cellStyle name="normální_List1" xfId="5"/>
    <cellStyle name="normální_PRO TISK" xfId="7"/>
    <cellStyle name="normální_SO01.XLS" xfId="4"/>
    <cellStyle name="normální_SO02.XLS" xfId="2"/>
    <cellStyle name="normální_SO0234.xls" xfId="3"/>
    <cellStyle name="Procenta 2" xfId="6"/>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0</xdr:row>
          <xdr:rowOff>0</xdr:rowOff>
        </xdr:from>
        <xdr:to>
          <xdr:col>9</xdr:col>
          <xdr:colOff>400050</xdr:colOff>
          <xdr:row>54</xdr:row>
          <xdr:rowOff>85725</xdr:rowOff>
        </xdr:to>
        <xdr:sp macro="" textlink="">
          <xdr:nvSpPr>
            <xdr:cNvPr id="5122" name="Object 2" hidden="1">
              <a:extLst>
                <a:ext uri="{63B3BB69-23CF-44E3-9099-C40C66FF867C}">
                  <a14:compatExt spid="_x0000_s5122"/>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package" Target="../embeddings/Dokument_aplikace_Microsoft_Word1.docx"/></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56"/>
  <sheetViews>
    <sheetView showRowColHeaders="0" view="pageBreakPreview" zoomScaleNormal="100" zoomScaleSheetLayoutView="100" workbookViewId="0">
      <selection activeCell="J1" sqref="J1"/>
    </sheetView>
  </sheetViews>
  <sheetFormatPr defaultRowHeight="12.75" x14ac:dyDescent="0.2"/>
  <sheetData>
    <row r="56" ht="28.5" customHeight="1" x14ac:dyDescent="0.2"/>
  </sheetData>
  <sheetProtection password="CC4E" sheet="1" objects="1" scenarios="1"/>
  <pageMargins left="0.7" right="0.7" top="0.78740157499999996" bottom="0.78740157499999996" header="0.3" footer="0.3"/>
  <pageSetup paperSize="9" scale="97" orientation="portrait" r:id="rId1"/>
  <drawing r:id="rId2"/>
  <legacyDrawing r:id="rId3"/>
  <oleObjects>
    <mc:AlternateContent xmlns:mc="http://schemas.openxmlformats.org/markup-compatibility/2006">
      <mc:Choice Requires="x14">
        <oleObject progId="Dokument" shapeId="5122" r:id="rId4">
          <objectPr defaultSize="0" autoPict="0" r:id="rId5">
            <anchor moveWithCells="1">
              <from>
                <xdr:col>0</xdr:col>
                <xdr:colOff>0</xdr:colOff>
                <xdr:row>0</xdr:row>
                <xdr:rowOff>0</xdr:rowOff>
              </from>
              <to>
                <xdr:col>9</xdr:col>
                <xdr:colOff>400050</xdr:colOff>
                <xdr:row>54</xdr:row>
                <xdr:rowOff>85725</xdr:rowOff>
              </to>
            </anchor>
          </objectPr>
        </oleObject>
      </mc:Choice>
      <mc:Fallback>
        <oleObject progId="Dokument" shapeId="5122" r:id="rId4"/>
      </mc:Fallback>
    </mc:AlternateContent>
  </oleObject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261"/>
  <sheetViews>
    <sheetView view="pageBreakPreview" zoomScaleSheetLayoutView="100" workbookViewId="0">
      <selection activeCell="J54" sqref="J54"/>
    </sheetView>
  </sheetViews>
  <sheetFormatPr defaultRowHeight="12.75" x14ac:dyDescent="0.2"/>
  <cols>
    <col min="1" max="1" width="6.140625" style="143" customWidth="1"/>
    <col min="2" max="2" width="5" style="143" customWidth="1"/>
    <col min="3" max="6" width="9.140625" style="143"/>
    <col min="7" max="7" width="47.28515625" style="143" customWidth="1"/>
    <col min="8" max="8" width="6" style="153" customWidth="1"/>
    <col min="9" max="9" width="9.140625" style="143"/>
    <col min="10" max="10" width="9.42578125" style="149" customWidth="1"/>
    <col min="11" max="11" width="9.140625" style="157"/>
    <col min="12" max="12" width="13.28515625" style="149" customWidth="1"/>
    <col min="13" max="13" width="12.42578125" style="149" customWidth="1"/>
    <col min="14" max="14" width="18" style="143" customWidth="1"/>
    <col min="15" max="15" width="10.5703125" style="143" customWidth="1"/>
    <col min="16" max="16" width="11.7109375" style="143" customWidth="1"/>
    <col min="17" max="16384" width="9.140625" style="143"/>
  </cols>
  <sheetData>
    <row r="1" spans="1:14" ht="25.5" x14ac:dyDescent="0.35">
      <c r="A1" s="278" t="s">
        <v>677</v>
      </c>
      <c r="B1" s="278"/>
      <c r="C1" s="278"/>
      <c r="D1" s="278"/>
      <c r="E1" s="278"/>
      <c r="F1" s="278"/>
      <c r="G1" s="278"/>
      <c r="H1" s="278"/>
      <c r="I1" s="278"/>
      <c r="J1" s="278"/>
      <c r="K1" s="278"/>
      <c r="L1" s="278"/>
      <c r="M1" s="278"/>
      <c r="N1" s="278"/>
    </row>
    <row r="2" spans="1:14" ht="20.25" x14ac:dyDescent="0.3">
      <c r="A2" s="279" t="s">
        <v>996</v>
      </c>
      <c r="B2" s="279"/>
      <c r="C2" s="279"/>
      <c r="D2" s="279"/>
      <c r="E2" s="279"/>
      <c r="F2" s="279"/>
      <c r="G2" s="279"/>
      <c r="H2" s="279"/>
      <c r="I2" s="279"/>
      <c r="J2" s="279"/>
      <c r="K2" s="279"/>
      <c r="L2" s="279"/>
      <c r="M2" s="279"/>
      <c r="N2" s="279"/>
    </row>
    <row r="3" spans="1:14" ht="20.25" x14ac:dyDescent="0.3">
      <c r="A3" s="280"/>
      <c r="B3" s="280"/>
      <c r="C3" s="280"/>
      <c r="D3" s="280"/>
      <c r="E3" s="280"/>
      <c r="F3" s="280"/>
      <c r="G3" s="280"/>
      <c r="H3" s="280"/>
      <c r="I3" s="280"/>
      <c r="J3" s="280"/>
      <c r="K3" s="280"/>
      <c r="L3" s="280"/>
      <c r="M3" s="280"/>
      <c r="N3" s="280"/>
    </row>
    <row r="5" spans="1:14" ht="15.75" x14ac:dyDescent="0.25">
      <c r="A5" s="144" t="s">
        <v>676</v>
      </c>
      <c r="B5" s="144"/>
      <c r="C5" s="145" t="s">
        <v>675</v>
      </c>
      <c r="D5" s="144"/>
      <c r="E5" s="144"/>
      <c r="F5" s="144"/>
      <c r="G5" s="144"/>
      <c r="H5" s="146"/>
      <c r="I5" s="144"/>
      <c r="J5" s="147"/>
      <c r="K5" s="148" t="s">
        <v>674</v>
      </c>
      <c r="M5" s="143" t="s">
        <v>673</v>
      </c>
    </row>
    <row r="6" spans="1:14" ht="15.75" x14ac:dyDescent="0.25">
      <c r="A6" s="144"/>
      <c r="B6" s="144"/>
      <c r="C6" s="145" t="s">
        <v>672</v>
      </c>
      <c r="D6" s="144"/>
      <c r="E6" s="144"/>
      <c r="F6" s="144"/>
      <c r="G6" s="144"/>
      <c r="H6" s="146"/>
      <c r="I6" s="144"/>
      <c r="J6" s="147"/>
      <c r="K6" s="147" t="s">
        <v>671</v>
      </c>
      <c r="M6" s="150" t="s">
        <v>670</v>
      </c>
    </row>
    <row r="7" spans="1:14" ht="15.75" x14ac:dyDescent="0.25">
      <c r="A7" s="144"/>
      <c r="B7" s="144"/>
      <c r="C7" s="145" t="s">
        <v>393</v>
      </c>
      <c r="D7" s="144"/>
      <c r="E7" s="144"/>
      <c r="F7" s="144"/>
      <c r="G7" s="144"/>
      <c r="H7" s="146"/>
      <c r="I7" s="144"/>
      <c r="J7" s="147"/>
      <c r="K7" s="147"/>
      <c r="M7" s="150"/>
    </row>
    <row r="8" spans="1:14" ht="15.75" x14ac:dyDescent="0.25">
      <c r="A8" s="144"/>
      <c r="B8" s="144"/>
      <c r="C8" s="144"/>
      <c r="D8" s="144"/>
      <c r="E8" s="144"/>
      <c r="F8" s="144"/>
      <c r="G8" s="144"/>
      <c r="H8" s="146"/>
      <c r="I8" s="144"/>
      <c r="J8" s="147"/>
      <c r="K8" s="147"/>
      <c r="M8" s="143"/>
    </row>
    <row r="9" spans="1:14" ht="15.75" x14ac:dyDescent="0.25">
      <c r="A9" s="144" t="s">
        <v>669</v>
      </c>
      <c r="B9" s="144"/>
      <c r="C9" s="151" t="s">
        <v>668</v>
      </c>
      <c r="D9" s="144"/>
      <c r="E9" s="144"/>
      <c r="F9" s="144"/>
      <c r="G9" s="144"/>
      <c r="H9" s="146"/>
      <c r="I9" s="144"/>
      <c r="J9" s="147"/>
      <c r="K9" s="147" t="s">
        <v>667</v>
      </c>
      <c r="M9" s="143"/>
    </row>
    <row r="10" spans="1:14" ht="15.75" x14ac:dyDescent="0.25">
      <c r="A10" s="144"/>
      <c r="B10" s="144"/>
      <c r="C10" s="144"/>
      <c r="D10" s="144"/>
      <c r="E10" s="144"/>
      <c r="F10" s="144"/>
      <c r="G10" s="144"/>
      <c r="H10" s="146"/>
      <c r="I10" s="144"/>
      <c r="J10" s="147"/>
      <c r="K10" s="152"/>
      <c r="L10" s="147"/>
    </row>
    <row r="11" spans="1:14" x14ac:dyDescent="0.2">
      <c r="A11" s="153" t="s">
        <v>530</v>
      </c>
      <c r="B11" s="153"/>
      <c r="C11" s="281" t="s">
        <v>529</v>
      </c>
      <c r="D11" s="281"/>
      <c r="E11" s="281"/>
      <c r="F11" s="281"/>
      <c r="G11" s="281"/>
      <c r="H11" s="153" t="s">
        <v>528</v>
      </c>
      <c r="I11" s="153" t="s">
        <v>53</v>
      </c>
      <c r="J11" s="282" t="s">
        <v>527</v>
      </c>
      <c r="K11" s="282"/>
      <c r="L11" s="283" t="s">
        <v>526</v>
      </c>
      <c r="M11" s="283"/>
      <c r="N11" s="153" t="s">
        <v>56</v>
      </c>
    </row>
    <row r="12" spans="1:14" x14ac:dyDescent="0.2">
      <c r="J12" s="154" t="s">
        <v>525</v>
      </c>
      <c r="K12" s="155" t="s">
        <v>524</v>
      </c>
      <c r="L12" s="156" t="s">
        <v>525</v>
      </c>
      <c r="M12" s="156" t="s">
        <v>524</v>
      </c>
    </row>
    <row r="13" spans="1:14" ht="15" x14ac:dyDescent="0.25">
      <c r="C13" s="284" t="s">
        <v>666</v>
      </c>
      <c r="D13" s="284"/>
      <c r="E13" s="284"/>
      <c r="F13" s="284"/>
      <c r="G13" s="143" t="s">
        <v>665</v>
      </c>
    </row>
    <row r="14" spans="1:14" ht="15" x14ac:dyDescent="0.25">
      <c r="C14" s="158"/>
      <c r="D14" s="158"/>
      <c r="E14" s="158"/>
      <c r="F14" s="158"/>
    </row>
    <row r="15" spans="1:14" x14ac:dyDescent="0.2">
      <c r="A15" s="159" t="s">
        <v>639</v>
      </c>
      <c r="B15" s="159"/>
      <c r="C15" s="160" t="s">
        <v>664</v>
      </c>
      <c r="D15" s="160"/>
      <c r="E15" s="160"/>
      <c r="F15" s="160"/>
      <c r="G15" s="159"/>
      <c r="H15" s="161"/>
      <c r="I15" s="159"/>
      <c r="J15" s="162"/>
      <c r="K15" s="163"/>
      <c r="L15" s="162">
        <f>SUM(L82)</f>
        <v>0</v>
      </c>
      <c r="M15" s="162">
        <f>SUM(M82)</f>
        <v>0</v>
      </c>
      <c r="N15" s="164">
        <f>SUM(L15:M15)</f>
        <v>0</v>
      </c>
    </row>
    <row r="16" spans="1:14" x14ac:dyDescent="0.2">
      <c r="A16" s="159"/>
      <c r="B16" s="159"/>
      <c r="C16" s="165"/>
      <c r="D16" s="165"/>
      <c r="E16" s="165"/>
      <c r="F16" s="165"/>
      <c r="G16" s="159"/>
      <c r="H16" s="161"/>
      <c r="I16" s="159"/>
      <c r="J16" s="162"/>
      <c r="K16" s="163"/>
      <c r="L16" s="162"/>
      <c r="M16" s="162"/>
      <c r="N16" s="164"/>
    </row>
    <row r="17" spans="1:14" x14ac:dyDescent="0.2">
      <c r="A17" s="159" t="s">
        <v>637</v>
      </c>
      <c r="B17" s="159"/>
      <c r="C17" s="160" t="s">
        <v>663</v>
      </c>
      <c r="D17" s="165"/>
      <c r="E17" s="165"/>
      <c r="F17" s="165"/>
      <c r="G17" s="166"/>
      <c r="H17" s="161"/>
      <c r="I17" s="159"/>
      <c r="J17" s="162"/>
      <c r="K17" s="163"/>
      <c r="L17" s="162">
        <f>SUM(L166)</f>
        <v>0</v>
      </c>
      <c r="M17" s="162">
        <f>SUM(M166)</f>
        <v>0</v>
      </c>
      <c r="N17" s="164">
        <f>SUM(L17:M17)</f>
        <v>0</v>
      </c>
    </row>
    <row r="18" spans="1:14" x14ac:dyDescent="0.2">
      <c r="A18" s="159"/>
      <c r="B18" s="159"/>
      <c r="C18" s="165"/>
      <c r="D18" s="165"/>
      <c r="E18" s="165"/>
      <c r="F18" s="165"/>
      <c r="G18" s="166"/>
      <c r="H18" s="161"/>
      <c r="I18" s="159"/>
      <c r="J18" s="162"/>
      <c r="K18" s="163"/>
      <c r="L18" s="162"/>
      <c r="M18" s="162"/>
      <c r="N18" s="164"/>
    </row>
    <row r="19" spans="1:14" x14ac:dyDescent="0.2">
      <c r="A19" s="159" t="s">
        <v>635</v>
      </c>
      <c r="B19" s="159"/>
      <c r="C19" s="160" t="s">
        <v>662</v>
      </c>
      <c r="D19" s="165"/>
      <c r="E19" s="165"/>
      <c r="F19" s="165"/>
      <c r="G19" s="159"/>
      <c r="H19" s="161"/>
      <c r="I19" s="159"/>
      <c r="J19" s="162"/>
      <c r="K19" s="163"/>
      <c r="L19" s="162">
        <f>SUM(L209)</f>
        <v>0</v>
      </c>
      <c r="M19" s="162">
        <f>SUM(M209)</f>
        <v>0</v>
      </c>
      <c r="N19" s="164">
        <f>SUM(L19:M19)</f>
        <v>0</v>
      </c>
    </row>
    <row r="20" spans="1:14" x14ac:dyDescent="0.2">
      <c r="A20" s="159"/>
      <c r="B20" s="159"/>
      <c r="C20" s="165"/>
      <c r="D20" s="165"/>
      <c r="E20" s="165"/>
      <c r="F20" s="165"/>
      <c r="G20" s="166"/>
      <c r="H20" s="161"/>
      <c r="I20" s="159"/>
      <c r="J20" s="162"/>
      <c r="K20" s="163"/>
      <c r="L20" s="162"/>
      <c r="M20" s="162"/>
      <c r="N20" s="164"/>
    </row>
    <row r="21" spans="1:14" x14ac:dyDescent="0.2">
      <c r="A21" s="159" t="s">
        <v>633</v>
      </c>
      <c r="B21" s="159"/>
      <c r="C21" s="160" t="s">
        <v>661</v>
      </c>
      <c r="D21" s="160"/>
      <c r="E21" s="160"/>
      <c r="F21" s="160"/>
      <c r="G21" s="159"/>
      <c r="H21" s="159"/>
      <c r="I21" s="159"/>
      <c r="J21" s="162"/>
      <c r="K21" s="163"/>
      <c r="L21" s="162">
        <f>SUM(L236)</f>
        <v>0</v>
      </c>
      <c r="M21" s="162">
        <f>SUM(M236)</f>
        <v>0</v>
      </c>
      <c r="N21" s="164">
        <f>SUM(L21:M21)</f>
        <v>0</v>
      </c>
    </row>
    <row r="22" spans="1:14" x14ac:dyDescent="0.2">
      <c r="A22" s="159"/>
      <c r="B22" s="159"/>
      <c r="C22" s="165"/>
      <c r="D22" s="165"/>
      <c r="E22" s="165"/>
      <c r="F22" s="165"/>
      <c r="G22" s="159"/>
      <c r="H22" s="159"/>
      <c r="I22" s="159"/>
      <c r="J22" s="162"/>
      <c r="K22" s="163"/>
      <c r="L22" s="162"/>
      <c r="M22" s="162"/>
      <c r="N22" s="162"/>
    </row>
    <row r="23" spans="1:14" x14ac:dyDescent="0.2">
      <c r="A23" s="159" t="s">
        <v>631</v>
      </c>
      <c r="B23" s="159"/>
      <c r="C23" s="285" t="s">
        <v>660</v>
      </c>
      <c r="D23" s="285"/>
      <c r="E23" s="285"/>
      <c r="F23" s="285"/>
      <c r="G23" s="159"/>
      <c r="H23" s="167"/>
      <c r="I23" s="159"/>
      <c r="J23" s="162"/>
      <c r="K23" s="163"/>
      <c r="L23" s="162"/>
      <c r="M23" s="162">
        <f>SUM(M247)</f>
        <v>0</v>
      </c>
      <c r="N23" s="164">
        <f>SUM(L23:M23)</f>
        <v>0</v>
      </c>
    </row>
    <row r="24" spans="1:14" x14ac:dyDescent="0.2">
      <c r="A24" s="159"/>
      <c r="B24" s="159"/>
      <c r="C24" s="165"/>
      <c r="D24" s="165"/>
      <c r="E24" s="165"/>
      <c r="F24" s="165"/>
      <c r="G24" s="159"/>
      <c r="H24" s="161"/>
      <c r="I24" s="159"/>
      <c r="J24" s="162"/>
      <c r="K24" s="163"/>
      <c r="L24" s="162"/>
      <c r="M24" s="162"/>
      <c r="N24" s="159"/>
    </row>
    <row r="25" spans="1:14" x14ac:dyDescent="0.2">
      <c r="A25" s="159" t="s">
        <v>629</v>
      </c>
      <c r="B25" s="159"/>
      <c r="C25" s="168" t="s">
        <v>659</v>
      </c>
      <c r="D25" s="168"/>
      <c r="E25" s="168"/>
      <c r="F25" s="168"/>
      <c r="G25" s="159"/>
      <c r="H25" s="161"/>
      <c r="I25" s="159"/>
      <c r="J25" s="162"/>
      <c r="K25" s="163"/>
      <c r="L25" s="164"/>
      <c r="M25" s="169">
        <f>SUM(M260)</f>
        <v>0</v>
      </c>
      <c r="N25" s="170">
        <f>SUM(L25:M25)</f>
        <v>0</v>
      </c>
    </row>
    <row r="26" spans="1:14" s="171" customFormat="1" x14ac:dyDescent="0.2">
      <c r="A26" s="159"/>
      <c r="B26" s="159"/>
      <c r="C26" s="285"/>
      <c r="D26" s="285"/>
      <c r="E26" s="285"/>
      <c r="F26" s="285"/>
      <c r="G26" s="159"/>
      <c r="H26" s="161"/>
      <c r="I26" s="159"/>
      <c r="J26" s="162"/>
      <c r="K26" s="163"/>
      <c r="L26" s="162"/>
      <c r="M26" s="162"/>
      <c r="N26" s="159"/>
    </row>
    <row r="27" spans="1:14" x14ac:dyDescent="0.2">
      <c r="A27" s="159"/>
      <c r="B27" s="159"/>
      <c r="C27" s="161"/>
      <c r="D27" s="161"/>
      <c r="E27" s="161"/>
      <c r="F27" s="161"/>
      <c r="G27" s="159"/>
      <c r="H27" s="161"/>
      <c r="I27" s="159"/>
      <c r="J27" s="162"/>
      <c r="K27" s="163"/>
      <c r="L27" s="162"/>
      <c r="M27" s="162"/>
      <c r="N27" s="159"/>
    </row>
    <row r="28" spans="1:14" ht="18" x14ac:dyDescent="0.25">
      <c r="A28" s="286" t="s">
        <v>25</v>
      </c>
      <c r="B28" s="286"/>
      <c r="C28" s="286"/>
      <c r="D28" s="286"/>
      <c r="E28" s="286"/>
      <c r="F28" s="286"/>
      <c r="G28" s="286"/>
      <c r="H28" s="172"/>
      <c r="I28" s="173"/>
      <c r="J28" s="174"/>
      <c r="K28" s="173"/>
      <c r="L28" s="175"/>
      <c r="M28" s="175"/>
      <c r="N28" s="176">
        <f>SUM(N15:N27)</f>
        <v>0</v>
      </c>
    </row>
    <row r="29" spans="1:14" ht="15.75" x14ac:dyDescent="0.25">
      <c r="A29" s="177"/>
      <c r="B29" s="177"/>
      <c r="C29" s="287" t="s">
        <v>658</v>
      </c>
      <c r="D29" s="287"/>
      <c r="E29" s="287"/>
      <c r="F29" s="287"/>
      <c r="G29" s="177"/>
      <c r="H29" s="178"/>
      <c r="I29" s="179"/>
      <c r="J29" s="180"/>
      <c r="K29" s="179"/>
      <c r="L29" s="181"/>
      <c r="M29" s="181"/>
      <c r="N29" s="181"/>
    </row>
    <row r="30" spans="1:14" ht="15.75" x14ac:dyDescent="0.25">
      <c r="A30" s="177"/>
      <c r="B30" s="177"/>
      <c r="C30" s="182"/>
      <c r="D30" s="182"/>
      <c r="E30" s="182"/>
      <c r="F30" s="182"/>
      <c r="G30" s="177"/>
      <c r="H30" s="178"/>
      <c r="I30" s="179"/>
      <c r="J30" s="180"/>
      <c r="K30" s="179"/>
      <c r="L30" s="181"/>
      <c r="M30" s="181"/>
      <c r="N30" s="181"/>
    </row>
    <row r="31" spans="1:14" x14ac:dyDescent="0.2">
      <c r="C31" s="183" t="s">
        <v>657</v>
      </c>
      <c r="J31" s="154"/>
      <c r="K31" s="155"/>
      <c r="L31" s="156"/>
      <c r="M31" s="156"/>
    </row>
    <row r="32" spans="1:14" x14ac:dyDescent="0.2">
      <c r="C32" s="143" t="s">
        <v>656</v>
      </c>
      <c r="J32" s="154"/>
      <c r="K32" s="155"/>
      <c r="L32" s="156"/>
      <c r="M32" s="156"/>
    </row>
    <row r="33" spans="1:14" x14ac:dyDescent="0.2">
      <c r="C33" s="143" t="s">
        <v>655</v>
      </c>
      <c r="J33" s="154"/>
      <c r="K33" s="155"/>
      <c r="L33" s="156"/>
      <c r="M33" s="156"/>
    </row>
    <row r="34" spans="1:14" x14ac:dyDescent="0.2">
      <c r="C34" s="143" t="s">
        <v>654</v>
      </c>
      <c r="J34" s="154"/>
      <c r="K34" s="155"/>
      <c r="L34" s="156"/>
      <c r="M34" s="156"/>
    </row>
    <row r="35" spans="1:14" x14ac:dyDescent="0.2">
      <c r="C35" s="143" t="s">
        <v>653</v>
      </c>
      <c r="J35" s="154"/>
      <c r="K35" s="155"/>
      <c r="L35" s="156"/>
      <c r="M35" s="156"/>
    </row>
    <row r="36" spans="1:14" x14ac:dyDescent="0.2">
      <c r="C36" s="143" t="s">
        <v>652</v>
      </c>
      <c r="J36" s="154"/>
      <c r="K36" s="155"/>
      <c r="L36" s="156"/>
      <c r="M36" s="156"/>
    </row>
    <row r="37" spans="1:14" x14ac:dyDescent="0.2">
      <c r="C37" s="143" t="s">
        <v>651</v>
      </c>
      <c r="J37" s="154"/>
      <c r="K37" s="155"/>
      <c r="L37" s="156"/>
      <c r="M37" s="156"/>
    </row>
    <row r="38" spans="1:14" x14ac:dyDescent="0.2">
      <c r="C38" s="143" t="s">
        <v>650</v>
      </c>
      <c r="J38" s="154"/>
      <c r="K38" s="155"/>
      <c r="L38" s="156"/>
      <c r="M38" s="156"/>
    </row>
    <row r="39" spans="1:14" x14ac:dyDescent="0.2">
      <c r="C39" s="143" t="s">
        <v>649</v>
      </c>
      <c r="J39" s="154"/>
      <c r="K39" s="155"/>
      <c r="L39" s="156"/>
      <c r="M39" s="156"/>
    </row>
    <row r="40" spans="1:14" x14ac:dyDescent="0.2">
      <c r="C40" s="143" t="s">
        <v>648</v>
      </c>
      <c r="J40" s="154"/>
      <c r="K40" s="155"/>
      <c r="L40" s="156"/>
      <c r="M40" s="156"/>
    </row>
    <row r="41" spans="1:14" x14ac:dyDescent="0.2">
      <c r="C41" s="143" t="s">
        <v>647</v>
      </c>
      <c r="J41" s="154"/>
      <c r="K41" s="155"/>
      <c r="L41" s="156"/>
      <c r="M41" s="156"/>
    </row>
    <row r="42" spans="1:14" x14ac:dyDescent="0.2">
      <c r="C42" s="143" t="s">
        <v>646</v>
      </c>
      <c r="J42" s="154"/>
      <c r="K42" s="155"/>
      <c r="L42" s="156"/>
      <c r="M42" s="156"/>
    </row>
    <row r="43" spans="1:14" x14ac:dyDescent="0.2">
      <c r="C43" s="143" t="s">
        <v>645</v>
      </c>
      <c r="J43" s="154"/>
      <c r="K43" s="155"/>
      <c r="L43" s="156"/>
      <c r="M43" s="156"/>
    </row>
    <row r="44" spans="1:14" x14ac:dyDescent="0.2">
      <c r="C44" s="143" t="s">
        <v>644</v>
      </c>
      <c r="J44" s="154"/>
      <c r="K44" s="155"/>
      <c r="L44" s="156"/>
      <c r="M44" s="156"/>
    </row>
    <row r="45" spans="1:14" x14ac:dyDescent="0.2">
      <c r="C45" s="143" t="s">
        <v>643</v>
      </c>
      <c r="J45" s="154"/>
      <c r="K45" s="155"/>
      <c r="L45" s="156"/>
      <c r="M45" s="156"/>
    </row>
    <row r="46" spans="1:14" x14ac:dyDescent="0.2">
      <c r="C46" s="143" t="s">
        <v>642</v>
      </c>
      <c r="J46" s="154"/>
      <c r="K46" s="155"/>
      <c r="L46" s="156"/>
      <c r="M46" s="156"/>
    </row>
    <row r="47" spans="1:14" ht="15.75" x14ac:dyDescent="0.25">
      <c r="A47" s="177"/>
      <c r="B47" s="177"/>
      <c r="C47" s="177"/>
      <c r="D47" s="177"/>
      <c r="E47" s="177"/>
      <c r="F47" s="177"/>
      <c r="G47" s="177"/>
      <c r="H47" s="178"/>
      <c r="I47" s="179"/>
      <c r="J47" s="180"/>
      <c r="K47" s="179"/>
      <c r="L47" s="181"/>
      <c r="M47" s="181"/>
      <c r="N47" s="181"/>
    </row>
    <row r="48" spans="1:14" ht="15.75" x14ac:dyDescent="0.25">
      <c r="A48" s="177"/>
      <c r="B48" s="177"/>
      <c r="C48" s="177"/>
      <c r="D48" s="177"/>
      <c r="E48" s="177"/>
      <c r="F48" s="177"/>
      <c r="G48" s="177"/>
      <c r="H48" s="178"/>
      <c r="I48" s="179"/>
      <c r="J48" s="180"/>
      <c r="K48" s="179"/>
      <c r="L48" s="181"/>
      <c r="M48" s="181"/>
      <c r="N48" s="181"/>
    </row>
    <row r="49" spans="1:14" x14ac:dyDescent="0.2">
      <c r="A49" s="153" t="s">
        <v>530</v>
      </c>
      <c r="B49" s="153"/>
      <c r="C49" s="281" t="s">
        <v>529</v>
      </c>
      <c r="D49" s="281"/>
      <c r="E49" s="281"/>
      <c r="F49" s="281"/>
      <c r="G49" s="281"/>
      <c r="H49" s="153" t="s">
        <v>528</v>
      </c>
      <c r="I49" s="153" t="s">
        <v>53</v>
      </c>
      <c r="J49" s="282" t="s">
        <v>527</v>
      </c>
      <c r="K49" s="282"/>
      <c r="L49" s="283" t="s">
        <v>526</v>
      </c>
      <c r="M49" s="283"/>
      <c r="N49" s="153" t="s">
        <v>56</v>
      </c>
    </row>
    <row r="50" spans="1:14" x14ac:dyDescent="0.2">
      <c r="J50" s="154" t="s">
        <v>525</v>
      </c>
      <c r="K50" s="155" t="s">
        <v>524</v>
      </c>
      <c r="L50" s="156" t="s">
        <v>525</v>
      </c>
      <c r="M50" s="156" t="s">
        <v>524</v>
      </c>
    </row>
    <row r="51" spans="1:14" ht="15.75" x14ac:dyDescent="0.25">
      <c r="A51" s="184" t="s">
        <v>641</v>
      </c>
      <c r="B51" s="184"/>
      <c r="C51" s="184"/>
      <c r="D51" s="184"/>
      <c r="E51" s="184"/>
      <c r="N51" s="149"/>
    </row>
    <row r="52" spans="1:14" x14ac:dyDescent="0.2">
      <c r="C52" s="288"/>
      <c r="D52" s="288"/>
      <c r="E52" s="288"/>
      <c r="F52" s="288"/>
      <c r="G52" s="288"/>
      <c r="I52" s="157"/>
    </row>
    <row r="53" spans="1:14" x14ac:dyDescent="0.2">
      <c r="A53" s="289" t="s">
        <v>640</v>
      </c>
      <c r="B53" s="289"/>
      <c r="C53" s="289"/>
      <c r="D53" s="289"/>
      <c r="E53" s="289"/>
      <c r="F53" s="289"/>
      <c r="G53" s="289"/>
      <c r="I53" s="157"/>
      <c r="N53" s="164"/>
    </row>
    <row r="54" spans="1:14" x14ac:dyDescent="0.2">
      <c r="A54" s="143" t="s">
        <v>777</v>
      </c>
      <c r="C54" s="185" t="s">
        <v>638</v>
      </c>
      <c r="D54" s="185"/>
      <c r="E54" s="185"/>
      <c r="F54" s="185"/>
      <c r="G54" s="185"/>
      <c r="H54" s="153" t="s">
        <v>61</v>
      </c>
      <c r="I54" s="157">
        <v>48</v>
      </c>
      <c r="J54" s="214"/>
      <c r="K54" s="215"/>
      <c r="L54" s="186">
        <f>I54*J54</f>
        <v>0</v>
      </c>
      <c r="M54" s="149">
        <f t="shared" ref="M54:M59" si="0">I54*K54</f>
        <v>0</v>
      </c>
    </row>
    <row r="55" spans="1:14" x14ac:dyDescent="0.2">
      <c r="A55" s="143" t="s">
        <v>778</v>
      </c>
      <c r="C55" s="185" t="s">
        <v>636</v>
      </c>
      <c r="D55" s="185"/>
      <c r="E55" s="185"/>
      <c r="F55" s="185"/>
      <c r="G55" s="185"/>
      <c r="H55" s="153" t="s">
        <v>61</v>
      </c>
      <c r="I55" s="157">
        <v>356</v>
      </c>
      <c r="J55" s="214"/>
      <c r="K55" s="215"/>
      <c r="L55" s="186">
        <f>I55*J55</f>
        <v>0</v>
      </c>
      <c r="M55" s="149">
        <f t="shared" si="0"/>
        <v>0</v>
      </c>
    </row>
    <row r="56" spans="1:14" ht="14.25" x14ac:dyDescent="0.2">
      <c r="A56" s="143" t="s">
        <v>779</v>
      </c>
      <c r="C56" s="288" t="s">
        <v>634</v>
      </c>
      <c r="D56" s="288"/>
      <c r="E56" s="288"/>
      <c r="F56" s="288"/>
      <c r="G56" s="288"/>
      <c r="H56" s="153" t="s">
        <v>64</v>
      </c>
      <c r="I56" s="157">
        <v>4</v>
      </c>
      <c r="J56" s="214"/>
      <c r="K56" s="215"/>
      <c r="L56" s="186">
        <f>I56*J56</f>
        <v>0</v>
      </c>
      <c r="M56" s="149">
        <f t="shared" si="0"/>
        <v>0</v>
      </c>
    </row>
    <row r="57" spans="1:14" ht="14.25" x14ac:dyDescent="0.2">
      <c r="A57" s="143" t="s">
        <v>780</v>
      </c>
      <c r="C57" s="288" t="s">
        <v>632</v>
      </c>
      <c r="D57" s="288"/>
      <c r="E57" s="288"/>
      <c r="F57" s="288"/>
      <c r="G57" s="288"/>
      <c r="H57" s="153" t="s">
        <v>64</v>
      </c>
      <c r="I57" s="157">
        <v>2</v>
      </c>
      <c r="J57" s="214"/>
      <c r="K57" s="215"/>
      <c r="L57" s="186">
        <f>I57*J57</f>
        <v>0</v>
      </c>
      <c r="M57" s="149">
        <f t="shared" si="0"/>
        <v>0</v>
      </c>
    </row>
    <row r="58" spans="1:14" ht="14.25" x14ac:dyDescent="0.2">
      <c r="A58" s="143" t="s">
        <v>781</v>
      </c>
      <c r="C58" s="288" t="s">
        <v>630</v>
      </c>
      <c r="D58" s="288"/>
      <c r="E58" s="288"/>
      <c r="F58" s="288"/>
      <c r="G58" s="288"/>
      <c r="H58" s="153" t="s">
        <v>64</v>
      </c>
      <c r="I58" s="157">
        <v>4</v>
      </c>
      <c r="K58" s="215"/>
      <c r="M58" s="149">
        <f t="shared" si="0"/>
        <v>0</v>
      </c>
    </row>
    <row r="59" spans="1:14" ht="14.25" x14ac:dyDescent="0.2">
      <c r="A59" s="143" t="s">
        <v>782</v>
      </c>
      <c r="C59" s="288" t="s">
        <v>628</v>
      </c>
      <c r="D59" s="288"/>
      <c r="E59" s="288"/>
      <c r="F59" s="288"/>
      <c r="G59" s="288"/>
      <c r="H59" s="153" t="s">
        <v>64</v>
      </c>
      <c r="I59" s="157">
        <v>2</v>
      </c>
      <c r="K59" s="215"/>
      <c r="M59" s="149">
        <f t="shared" si="0"/>
        <v>0</v>
      </c>
    </row>
    <row r="60" spans="1:14" x14ac:dyDescent="0.2">
      <c r="A60" s="290" t="s">
        <v>544</v>
      </c>
      <c r="B60" s="290"/>
      <c r="C60" s="290"/>
      <c r="D60" s="290"/>
      <c r="E60" s="290"/>
      <c r="F60" s="290"/>
      <c r="G60" s="290"/>
      <c r="H60" s="290"/>
      <c r="I60" s="290"/>
      <c r="J60" s="290"/>
      <c r="K60" s="290"/>
      <c r="L60" s="164">
        <f>SUM(L54:L59)</f>
        <v>0</v>
      </c>
      <c r="M60" s="164">
        <f>SUM(M54:M59)</f>
        <v>0</v>
      </c>
      <c r="N60" s="164">
        <f>SUM(L60:M60)</f>
        <v>0</v>
      </c>
    </row>
    <row r="61" spans="1:14" x14ac:dyDescent="0.2">
      <c r="A61" s="187"/>
      <c r="B61" s="187"/>
      <c r="C61" s="187"/>
      <c r="D61" s="187"/>
      <c r="E61" s="187"/>
      <c r="F61" s="187"/>
      <c r="G61" s="187"/>
      <c r="H61" s="187"/>
      <c r="I61" s="187"/>
      <c r="J61" s="187"/>
      <c r="K61" s="187"/>
      <c r="L61" s="164"/>
      <c r="M61" s="164"/>
      <c r="N61" s="164"/>
    </row>
    <row r="62" spans="1:14" x14ac:dyDescent="0.2">
      <c r="C62" s="185"/>
      <c r="D62" s="185"/>
      <c r="E62" s="185"/>
      <c r="F62" s="185"/>
      <c r="G62" s="185"/>
      <c r="I62" s="157"/>
    </row>
    <row r="63" spans="1:14" x14ac:dyDescent="0.2">
      <c r="A63" s="289" t="s">
        <v>627</v>
      </c>
      <c r="B63" s="289"/>
      <c r="C63" s="289"/>
      <c r="D63" s="289"/>
      <c r="E63" s="289"/>
      <c r="F63" s="289"/>
      <c r="G63" s="289"/>
      <c r="I63" s="157"/>
      <c r="N63" s="164"/>
    </row>
    <row r="64" spans="1:14" x14ac:dyDescent="0.2">
      <c r="A64" s="143" t="s">
        <v>783</v>
      </c>
      <c r="C64" s="185" t="s">
        <v>626</v>
      </c>
      <c r="D64" s="185"/>
      <c r="E64" s="185"/>
      <c r="F64" s="185"/>
      <c r="G64" s="185"/>
      <c r="H64" s="153" t="s">
        <v>64</v>
      </c>
      <c r="I64" s="157">
        <v>1</v>
      </c>
      <c r="J64" s="214"/>
      <c r="K64" s="215"/>
      <c r="L64" s="149">
        <f>I64*J64</f>
        <v>0</v>
      </c>
      <c r="M64" s="149">
        <f>I64*K64</f>
        <v>0</v>
      </c>
    </row>
    <row r="65" spans="1:14" x14ac:dyDescent="0.2">
      <c r="A65" s="143" t="s">
        <v>837</v>
      </c>
      <c r="C65" s="288" t="s">
        <v>625</v>
      </c>
      <c r="D65" s="288"/>
      <c r="E65" s="288"/>
      <c r="F65" s="288"/>
      <c r="G65" s="288"/>
      <c r="H65" s="153" t="s">
        <v>64</v>
      </c>
      <c r="I65" s="157">
        <v>3</v>
      </c>
      <c r="J65" s="214"/>
      <c r="K65" s="215"/>
      <c r="L65" s="149">
        <f>I65*J65</f>
        <v>0</v>
      </c>
      <c r="M65" s="149">
        <f>I65*K65</f>
        <v>0</v>
      </c>
    </row>
    <row r="66" spans="1:14" x14ac:dyDescent="0.2">
      <c r="A66" s="143" t="s">
        <v>838</v>
      </c>
      <c r="C66" s="288" t="s">
        <v>624</v>
      </c>
      <c r="D66" s="288"/>
      <c r="E66" s="288"/>
      <c r="F66" s="288"/>
      <c r="G66" s="288"/>
      <c r="H66" s="153" t="s">
        <v>64</v>
      </c>
      <c r="I66" s="157">
        <v>3</v>
      </c>
      <c r="J66" s="214"/>
      <c r="K66" s="215"/>
      <c r="L66" s="149">
        <f>I66*J66</f>
        <v>0</v>
      </c>
      <c r="M66" s="149">
        <f>I66*K66</f>
        <v>0</v>
      </c>
    </row>
    <row r="67" spans="1:14" x14ac:dyDescent="0.2">
      <c r="A67" s="143" t="s">
        <v>839</v>
      </c>
      <c r="C67" s="288" t="s">
        <v>623</v>
      </c>
      <c r="D67" s="288"/>
      <c r="E67" s="288"/>
      <c r="F67" s="288"/>
      <c r="G67" s="288"/>
      <c r="H67" s="153" t="s">
        <v>64</v>
      </c>
      <c r="I67" s="157">
        <v>3</v>
      </c>
      <c r="J67" s="214"/>
      <c r="K67" s="215"/>
      <c r="L67" s="149">
        <f>I67*J67</f>
        <v>0</v>
      </c>
      <c r="M67" s="149">
        <f>I67*K67</f>
        <v>0</v>
      </c>
    </row>
    <row r="68" spans="1:14" x14ac:dyDescent="0.2">
      <c r="A68" s="290" t="s">
        <v>622</v>
      </c>
      <c r="B68" s="290"/>
      <c r="C68" s="290"/>
      <c r="D68" s="290"/>
      <c r="E68" s="290"/>
      <c r="F68" s="290"/>
      <c r="G68" s="290"/>
      <c r="H68" s="290"/>
      <c r="I68" s="290"/>
      <c r="J68" s="290"/>
      <c r="K68" s="290"/>
      <c r="L68" s="164">
        <f>SUM(L64:L67)</f>
        <v>0</v>
      </c>
      <c r="M68" s="164">
        <f>SUM(M64:M67)</f>
        <v>0</v>
      </c>
      <c r="N68" s="164">
        <f>SUM(L68:M68)</f>
        <v>0</v>
      </c>
    </row>
    <row r="69" spans="1:14" x14ac:dyDescent="0.2">
      <c r="A69" s="187"/>
      <c r="B69" s="187"/>
      <c r="C69" s="187"/>
      <c r="D69" s="187"/>
      <c r="E69" s="187"/>
      <c r="F69" s="187"/>
      <c r="G69" s="187"/>
      <c r="H69" s="187"/>
      <c r="I69" s="187"/>
      <c r="J69" s="187"/>
      <c r="K69" s="187"/>
      <c r="L69" s="164"/>
      <c r="M69" s="164"/>
      <c r="N69" s="164"/>
    </row>
    <row r="70" spans="1:14" x14ac:dyDescent="0.2">
      <c r="A70" s="187"/>
      <c r="B70" s="187"/>
      <c r="C70" s="187"/>
      <c r="D70" s="187"/>
      <c r="E70" s="187"/>
      <c r="F70" s="187"/>
      <c r="G70" s="187"/>
      <c r="H70" s="187"/>
      <c r="I70" s="187"/>
      <c r="J70" s="187"/>
      <c r="K70" s="187"/>
      <c r="L70" s="164"/>
      <c r="M70" s="164"/>
    </row>
    <row r="71" spans="1:14" x14ac:dyDescent="0.2">
      <c r="A71" s="289" t="s">
        <v>543</v>
      </c>
      <c r="B71" s="289"/>
      <c r="C71" s="289"/>
      <c r="D71" s="289"/>
      <c r="E71" s="289"/>
      <c r="F71" s="289"/>
      <c r="G71" s="289"/>
      <c r="I71" s="157"/>
      <c r="N71" s="164"/>
    </row>
    <row r="72" spans="1:14" x14ac:dyDescent="0.2">
      <c r="A72" s="143" t="s">
        <v>840</v>
      </c>
      <c r="C72" s="288" t="s">
        <v>621</v>
      </c>
      <c r="D72" s="288"/>
      <c r="E72" s="288"/>
      <c r="F72" s="288"/>
      <c r="G72" s="288"/>
      <c r="H72" s="153" t="s">
        <v>67</v>
      </c>
      <c r="I72" s="157">
        <v>95</v>
      </c>
      <c r="J72" s="214"/>
      <c r="K72" s="215"/>
      <c r="L72" s="149">
        <f>I72*J72</f>
        <v>0</v>
      </c>
      <c r="M72" s="149">
        <f>I72*K72</f>
        <v>0</v>
      </c>
    </row>
    <row r="73" spans="1:14" x14ac:dyDescent="0.2">
      <c r="A73" s="143" t="s">
        <v>841</v>
      </c>
      <c r="C73" s="288" t="s">
        <v>538</v>
      </c>
      <c r="D73" s="288"/>
      <c r="E73" s="288"/>
      <c r="F73" s="288"/>
      <c r="G73" s="288"/>
      <c r="H73" s="153" t="s">
        <v>64</v>
      </c>
      <c r="I73" s="157">
        <v>6</v>
      </c>
      <c r="J73" s="214"/>
      <c r="K73" s="215"/>
      <c r="L73" s="149">
        <f>I73*J73</f>
        <v>0</v>
      </c>
      <c r="M73" s="149">
        <f>I73*K73</f>
        <v>0</v>
      </c>
    </row>
    <row r="74" spans="1:14" x14ac:dyDescent="0.2">
      <c r="A74" s="187" t="s">
        <v>537</v>
      </c>
      <c r="B74" s="187"/>
      <c r="C74" s="187"/>
      <c r="D74" s="187"/>
      <c r="E74" s="187"/>
      <c r="F74" s="187"/>
      <c r="G74" s="187"/>
      <c r="H74" s="187"/>
      <c r="I74" s="187"/>
      <c r="J74" s="187"/>
      <c r="K74" s="187"/>
      <c r="L74" s="164">
        <f>SUM(L72:L73)</f>
        <v>0</v>
      </c>
      <c r="M74" s="164">
        <f>SUM(M72:M73)</f>
        <v>0</v>
      </c>
      <c r="N74" s="164">
        <f>SUM(L74:M74)</f>
        <v>0</v>
      </c>
    </row>
    <row r="75" spans="1:14" x14ac:dyDescent="0.2">
      <c r="A75" s="187"/>
      <c r="B75" s="187"/>
      <c r="C75" s="187"/>
      <c r="D75" s="187"/>
      <c r="E75" s="187"/>
      <c r="F75" s="187"/>
      <c r="G75" s="187"/>
      <c r="H75" s="187"/>
      <c r="I75" s="187"/>
      <c r="J75" s="187"/>
      <c r="K75" s="187"/>
      <c r="L75" s="164"/>
      <c r="M75" s="164"/>
      <c r="N75" s="164"/>
    </row>
    <row r="76" spans="1:14" x14ac:dyDescent="0.2">
      <c r="A76" s="187"/>
      <c r="B76" s="187"/>
      <c r="C76" s="187"/>
      <c r="D76" s="187"/>
      <c r="E76" s="187"/>
      <c r="F76" s="187"/>
      <c r="G76" s="187"/>
      <c r="H76" s="187"/>
      <c r="I76" s="187"/>
      <c r="J76" s="187"/>
      <c r="K76" s="187"/>
      <c r="L76" s="164"/>
      <c r="M76" s="164"/>
      <c r="N76" s="164"/>
    </row>
    <row r="77" spans="1:14" x14ac:dyDescent="0.2">
      <c r="A77" s="187"/>
      <c r="B77" s="187"/>
      <c r="C77" s="291" t="s">
        <v>25</v>
      </c>
      <c r="D77" s="291"/>
      <c r="E77" s="291"/>
      <c r="F77" s="291"/>
      <c r="G77" s="291"/>
      <c r="H77" s="187"/>
      <c r="I77" s="187"/>
      <c r="J77" s="187"/>
      <c r="K77" s="187"/>
      <c r="L77" s="164">
        <f>SUM(L60,L68,L74)</f>
        <v>0</v>
      </c>
      <c r="M77" s="164"/>
      <c r="N77" s="164"/>
    </row>
    <row r="78" spans="1:14" x14ac:dyDescent="0.2">
      <c r="A78" s="187"/>
      <c r="B78" s="187"/>
      <c r="C78" s="188"/>
      <c r="D78" s="188"/>
      <c r="E78" s="188"/>
      <c r="F78" s="188"/>
      <c r="G78" s="188"/>
      <c r="H78" s="187"/>
      <c r="I78" s="187"/>
      <c r="J78" s="187"/>
      <c r="K78" s="187"/>
      <c r="L78" s="164"/>
      <c r="M78" s="164"/>
      <c r="N78" s="164"/>
    </row>
    <row r="79" spans="1:14" x14ac:dyDescent="0.2">
      <c r="A79" s="165" t="s">
        <v>842</v>
      </c>
      <c r="B79" s="187"/>
      <c r="C79" s="288" t="s">
        <v>533</v>
      </c>
      <c r="D79" s="288"/>
      <c r="E79" s="288"/>
      <c r="F79" s="288"/>
      <c r="G79" s="288"/>
      <c r="H79" s="189" t="s">
        <v>0</v>
      </c>
      <c r="I79" s="157">
        <v>5</v>
      </c>
      <c r="J79" s="187"/>
      <c r="K79" s="187"/>
      <c r="L79" s="149">
        <f>L60*0.05</f>
        <v>0</v>
      </c>
      <c r="M79" s="164"/>
      <c r="N79" s="164"/>
    </row>
    <row r="80" spans="1:14" x14ac:dyDescent="0.2">
      <c r="A80" s="165" t="s">
        <v>843</v>
      </c>
      <c r="C80" s="288" t="s">
        <v>620</v>
      </c>
      <c r="D80" s="288"/>
      <c r="E80" s="288"/>
      <c r="F80" s="288"/>
      <c r="G80" s="288"/>
      <c r="H80" s="190" t="s">
        <v>0</v>
      </c>
      <c r="I80" s="157">
        <v>3</v>
      </c>
      <c r="L80" s="149">
        <f>L77*0.03</f>
        <v>0</v>
      </c>
      <c r="N80" s="159"/>
    </row>
    <row r="81" spans="1:16" x14ac:dyDescent="0.2">
      <c r="A81" s="165"/>
      <c r="C81" s="185"/>
      <c r="D81" s="185"/>
      <c r="E81" s="185"/>
      <c r="F81" s="185"/>
      <c r="G81" s="185"/>
      <c r="H81" s="191"/>
      <c r="I81" s="157"/>
      <c r="N81" s="159"/>
    </row>
    <row r="82" spans="1:16" ht="15.75" x14ac:dyDescent="0.25">
      <c r="A82" s="286" t="s">
        <v>619</v>
      </c>
      <c r="B82" s="286"/>
      <c r="C82" s="286"/>
      <c r="D82" s="286"/>
      <c r="E82" s="286"/>
      <c r="F82" s="286"/>
      <c r="G82" s="286"/>
      <c r="H82" s="172"/>
      <c r="I82" s="173"/>
      <c r="J82" s="174"/>
      <c r="K82" s="173"/>
      <c r="L82" s="175">
        <f>SUM(L77:L80)</f>
        <v>0</v>
      </c>
      <c r="M82" s="175">
        <f>SUM(M60,M68,M74)</f>
        <v>0</v>
      </c>
      <c r="N82" s="192">
        <f>SUM(L82:M82)</f>
        <v>0</v>
      </c>
    </row>
    <row r="83" spans="1:16" ht="15.75" x14ac:dyDescent="0.25">
      <c r="A83" s="177"/>
      <c r="B83" s="177"/>
      <c r="C83" s="177"/>
      <c r="D83" s="177"/>
      <c r="E83" s="177"/>
      <c r="F83" s="177"/>
      <c r="G83" s="177"/>
      <c r="H83" s="178"/>
      <c r="I83" s="179"/>
      <c r="J83" s="180"/>
      <c r="K83" s="179"/>
      <c r="L83" s="181"/>
      <c r="M83" s="181"/>
      <c r="N83" s="181"/>
    </row>
    <row r="84" spans="1:16" ht="15.75" x14ac:dyDescent="0.25">
      <c r="A84" s="177"/>
      <c r="B84" s="177"/>
      <c r="C84" s="177"/>
      <c r="D84" s="177"/>
      <c r="E84" s="177"/>
      <c r="F84" s="177"/>
      <c r="G84" s="177"/>
      <c r="H84" s="178"/>
      <c r="I84" s="179"/>
      <c r="J84" s="180"/>
      <c r="K84" s="179"/>
      <c r="L84" s="181"/>
      <c r="M84" s="181"/>
      <c r="N84" s="181"/>
    </row>
    <row r="85" spans="1:16" x14ac:dyDescent="0.2">
      <c r="A85" s="153" t="s">
        <v>530</v>
      </c>
      <c r="B85" s="153"/>
      <c r="C85" s="281" t="s">
        <v>529</v>
      </c>
      <c r="D85" s="281"/>
      <c r="E85" s="281"/>
      <c r="F85" s="281"/>
      <c r="G85" s="281"/>
      <c r="H85" s="153" t="s">
        <v>528</v>
      </c>
      <c r="I85" s="153" t="s">
        <v>53</v>
      </c>
      <c r="J85" s="282" t="s">
        <v>527</v>
      </c>
      <c r="K85" s="282"/>
      <c r="L85" s="283" t="s">
        <v>526</v>
      </c>
      <c r="M85" s="283"/>
      <c r="N85" s="153" t="s">
        <v>56</v>
      </c>
    </row>
    <row r="86" spans="1:16" x14ac:dyDescent="0.2">
      <c r="J86" s="154" t="s">
        <v>525</v>
      </c>
      <c r="K86" s="155" t="s">
        <v>524</v>
      </c>
      <c r="L86" s="156" t="s">
        <v>525</v>
      </c>
      <c r="M86" s="156" t="s">
        <v>524</v>
      </c>
    </row>
    <row r="87" spans="1:16" ht="15.75" x14ac:dyDescent="0.25">
      <c r="A87" s="177"/>
      <c r="B87" s="177"/>
      <c r="C87" s="177"/>
      <c r="D87" s="177"/>
      <c r="E87" s="177"/>
      <c r="F87" s="177"/>
      <c r="G87" s="177"/>
      <c r="H87" s="178"/>
      <c r="I87" s="179"/>
      <c r="J87" s="180"/>
      <c r="K87" s="179"/>
      <c r="L87" s="181"/>
      <c r="M87" s="181"/>
      <c r="N87" s="181"/>
    </row>
    <row r="88" spans="1:16" ht="15.75" x14ac:dyDescent="0.25">
      <c r="A88" s="184" t="s">
        <v>618</v>
      </c>
      <c r="B88" s="184"/>
      <c r="C88" s="184"/>
      <c r="D88" s="184"/>
      <c r="E88" s="184"/>
      <c r="N88" s="149"/>
    </row>
    <row r="89" spans="1:16" ht="15.75" x14ac:dyDescent="0.25">
      <c r="A89" s="184"/>
      <c r="B89" s="184"/>
      <c r="C89" s="184"/>
      <c r="D89" s="184"/>
      <c r="E89" s="184"/>
      <c r="N89" s="149"/>
    </row>
    <row r="90" spans="1:16" x14ac:dyDescent="0.2">
      <c r="A90" s="289" t="s">
        <v>617</v>
      </c>
      <c r="B90" s="289"/>
      <c r="C90" s="289"/>
      <c r="D90" s="289"/>
      <c r="E90" s="289"/>
      <c r="F90" s="289"/>
      <c r="G90" s="289"/>
      <c r="N90" s="164"/>
    </row>
    <row r="91" spans="1:16" x14ac:dyDescent="0.2">
      <c r="A91" s="143" t="s">
        <v>844</v>
      </c>
      <c r="C91" s="193" t="s">
        <v>616</v>
      </c>
      <c r="D91" s="193"/>
      <c r="E91" s="194"/>
      <c r="F91" s="194"/>
      <c r="H91" s="161" t="s">
        <v>61</v>
      </c>
      <c r="I91" s="195">
        <v>30</v>
      </c>
      <c r="J91" s="216"/>
      <c r="K91" s="216"/>
      <c r="L91" s="195">
        <f>I91*J91</f>
        <v>0</v>
      </c>
      <c r="M91" s="195">
        <f>I91*K91</f>
        <v>0</v>
      </c>
      <c r="P91" s="149"/>
    </row>
    <row r="92" spans="1:16" x14ac:dyDescent="0.2">
      <c r="A92" s="143" t="s">
        <v>845</v>
      </c>
      <c r="C92" s="193" t="s">
        <v>615</v>
      </c>
      <c r="D92" s="193"/>
      <c r="E92" s="194"/>
      <c r="F92" s="194"/>
      <c r="H92" s="161" t="s">
        <v>61</v>
      </c>
      <c r="I92" s="195">
        <v>30</v>
      </c>
      <c r="J92" s="216"/>
      <c r="K92" s="216"/>
      <c r="L92" s="195">
        <f>I92*J92</f>
        <v>0</v>
      </c>
      <c r="M92" s="195">
        <f>I92*K92</f>
        <v>0</v>
      </c>
      <c r="P92" s="149"/>
    </row>
    <row r="93" spans="1:16" x14ac:dyDescent="0.2">
      <c r="A93" s="143" t="s">
        <v>848</v>
      </c>
      <c r="C93" s="193" t="s">
        <v>614</v>
      </c>
      <c r="D93" s="193"/>
      <c r="E93" s="194"/>
      <c r="F93" s="194"/>
      <c r="H93" s="161" t="s">
        <v>61</v>
      </c>
      <c r="I93" s="195">
        <v>10</v>
      </c>
      <c r="J93" s="216"/>
      <c r="K93" s="216"/>
      <c r="L93" s="195">
        <f>I93*J93</f>
        <v>0</v>
      </c>
      <c r="M93" s="195">
        <f>I93*K93</f>
        <v>0</v>
      </c>
    </row>
    <row r="94" spans="1:16" x14ac:dyDescent="0.2">
      <c r="A94" s="143" t="s">
        <v>849</v>
      </c>
      <c r="C94" s="288" t="s">
        <v>613</v>
      </c>
      <c r="D94" s="288"/>
      <c r="E94" s="288"/>
      <c r="F94" s="288"/>
      <c r="G94" s="288"/>
      <c r="H94" s="153" t="s">
        <v>61</v>
      </c>
      <c r="I94" s="157">
        <v>50</v>
      </c>
      <c r="J94" s="214"/>
      <c r="K94" s="215"/>
      <c r="L94" s="149">
        <f>I94*J94</f>
        <v>0</v>
      </c>
      <c r="M94" s="149">
        <f>I94*K94</f>
        <v>0</v>
      </c>
    </row>
    <row r="95" spans="1:16" x14ac:dyDescent="0.2">
      <c r="A95" s="290" t="s">
        <v>612</v>
      </c>
      <c r="B95" s="290"/>
      <c r="C95" s="290"/>
      <c r="D95" s="290"/>
      <c r="E95" s="290"/>
      <c r="F95" s="290"/>
      <c r="G95" s="290"/>
      <c r="H95" s="290"/>
      <c r="I95" s="290"/>
      <c r="J95" s="290"/>
      <c r="K95" s="290"/>
      <c r="L95" s="164">
        <f>SUM(L91:L94)</f>
        <v>0</v>
      </c>
      <c r="M95" s="164">
        <f>SUM(M91:M94)</f>
        <v>0</v>
      </c>
      <c r="N95" s="164">
        <f>SUM(L95:M95)</f>
        <v>0</v>
      </c>
    </row>
    <row r="96" spans="1:16" x14ac:dyDescent="0.2">
      <c r="A96" s="187"/>
      <c r="B96" s="187"/>
      <c r="C96" s="187"/>
      <c r="D96" s="187"/>
      <c r="E96" s="187"/>
      <c r="F96" s="187"/>
      <c r="G96" s="187"/>
      <c r="H96" s="187"/>
      <c r="I96" s="187"/>
      <c r="J96" s="187"/>
      <c r="K96" s="187"/>
      <c r="L96" s="164"/>
      <c r="M96" s="164"/>
      <c r="N96" s="164"/>
    </row>
    <row r="97" spans="1:14" x14ac:dyDescent="0.2">
      <c r="C97" s="185"/>
      <c r="D97" s="185"/>
      <c r="E97" s="185"/>
      <c r="F97" s="185"/>
      <c r="G97" s="185"/>
      <c r="I97" s="157"/>
    </row>
    <row r="98" spans="1:14" x14ac:dyDescent="0.2">
      <c r="A98" s="289" t="s">
        <v>602</v>
      </c>
      <c r="B98" s="289"/>
      <c r="C98" s="289"/>
      <c r="D98" s="289"/>
      <c r="E98" s="289"/>
      <c r="F98" s="289"/>
      <c r="G98" s="289"/>
      <c r="N98" s="164"/>
    </row>
    <row r="99" spans="1:14" x14ac:dyDescent="0.2">
      <c r="A99" s="193" t="s">
        <v>846</v>
      </c>
      <c r="C99" s="193" t="s">
        <v>611</v>
      </c>
      <c r="D99" s="193"/>
      <c r="E99" s="193"/>
      <c r="F99" s="193"/>
      <c r="H99" s="196" t="s">
        <v>61</v>
      </c>
      <c r="I99" s="47">
        <v>35</v>
      </c>
      <c r="J99" s="217"/>
      <c r="K99" s="217"/>
      <c r="L99" s="47">
        <f t="shared" ref="L99:L107" si="1">I99*J99</f>
        <v>0</v>
      </c>
      <c r="M99" s="47">
        <f t="shared" ref="M99:M107" si="2">I99*K99</f>
        <v>0</v>
      </c>
    </row>
    <row r="100" spans="1:14" x14ac:dyDescent="0.2">
      <c r="A100" s="193" t="s">
        <v>847</v>
      </c>
      <c r="C100" s="193" t="s">
        <v>610</v>
      </c>
      <c r="D100" s="193"/>
      <c r="E100" s="193"/>
      <c r="F100" s="193"/>
      <c r="H100" s="196" t="s">
        <v>61</v>
      </c>
      <c r="I100" s="47">
        <v>55</v>
      </c>
      <c r="J100" s="217"/>
      <c r="K100" s="217"/>
      <c r="L100" s="47">
        <f t="shared" si="1"/>
        <v>0</v>
      </c>
      <c r="M100" s="47">
        <f t="shared" si="2"/>
        <v>0</v>
      </c>
    </row>
    <row r="101" spans="1:14" x14ac:dyDescent="0.2">
      <c r="A101" s="193" t="s">
        <v>850</v>
      </c>
      <c r="C101" s="193" t="s">
        <v>609</v>
      </c>
      <c r="D101" s="193"/>
      <c r="E101" s="193"/>
      <c r="F101" s="193"/>
      <c r="H101" s="196" t="s">
        <v>61</v>
      </c>
      <c r="I101" s="47">
        <v>35</v>
      </c>
      <c r="J101" s="217"/>
      <c r="K101" s="217"/>
      <c r="L101" s="47">
        <f t="shared" si="1"/>
        <v>0</v>
      </c>
      <c r="M101" s="47">
        <f t="shared" si="2"/>
        <v>0</v>
      </c>
    </row>
    <row r="102" spans="1:14" x14ac:dyDescent="0.2">
      <c r="A102" s="193" t="s">
        <v>851</v>
      </c>
      <c r="C102" s="193" t="s">
        <v>608</v>
      </c>
      <c r="D102" s="193"/>
      <c r="E102" s="193"/>
      <c r="F102" s="193"/>
      <c r="H102" s="196" t="s">
        <v>61</v>
      </c>
      <c r="I102" s="47">
        <v>45</v>
      </c>
      <c r="J102" s="217"/>
      <c r="K102" s="217"/>
      <c r="L102" s="47">
        <f t="shared" si="1"/>
        <v>0</v>
      </c>
      <c r="M102" s="47">
        <f t="shared" si="2"/>
        <v>0</v>
      </c>
    </row>
    <row r="103" spans="1:14" x14ac:dyDescent="0.2">
      <c r="A103" s="193" t="s">
        <v>852</v>
      </c>
      <c r="C103" s="193" t="s">
        <v>607</v>
      </c>
      <c r="D103" s="193"/>
      <c r="E103" s="193"/>
      <c r="F103" s="193"/>
      <c r="H103" s="196" t="s">
        <v>61</v>
      </c>
      <c r="I103" s="47">
        <v>5</v>
      </c>
      <c r="J103" s="217"/>
      <c r="K103" s="217"/>
      <c r="L103" s="47">
        <f t="shared" si="1"/>
        <v>0</v>
      </c>
      <c r="M103" s="47">
        <f t="shared" si="2"/>
        <v>0</v>
      </c>
      <c r="N103" s="164"/>
    </row>
    <row r="104" spans="1:14" x14ac:dyDescent="0.2">
      <c r="A104" s="193" t="s">
        <v>853</v>
      </c>
      <c r="C104" s="193" t="s">
        <v>606</v>
      </c>
      <c r="D104" s="193"/>
      <c r="E104" s="193"/>
      <c r="F104" s="193"/>
      <c r="H104" s="196" t="s">
        <v>61</v>
      </c>
      <c r="I104" s="47">
        <v>5</v>
      </c>
      <c r="J104" s="217"/>
      <c r="K104" s="217"/>
      <c r="L104" s="47">
        <f t="shared" si="1"/>
        <v>0</v>
      </c>
      <c r="M104" s="47">
        <f t="shared" si="2"/>
        <v>0</v>
      </c>
      <c r="N104" s="164"/>
    </row>
    <row r="105" spans="1:14" x14ac:dyDescent="0.2">
      <c r="A105" s="193" t="s">
        <v>854</v>
      </c>
      <c r="C105" s="193" t="s">
        <v>605</v>
      </c>
      <c r="D105" s="193"/>
      <c r="E105" s="193"/>
      <c r="F105" s="193"/>
      <c r="H105" s="196" t="s">
        <v>61</v>
      </c>
      <c r="I105" s="47">
        <v>20</v>
      </c>
      <c r="J105" s="217"/>
      <c r="K105" s="217"/>
      <c r="L105" s="47">
        <f t="shared" si="1"/>
        <v>0</v>
      </c>
      <c r="M105" s="47">
        <f t="shared" si="2"/>
        <v>0</v>
      </c>
      <c r="N105" s="164"/>
    </row>
    <row r="106" spans="1:14" x14ac:dyDescent="0.2">
      <c r="A106" s="193" t="s">
        <v>855</v>
      </c>
      <c r="C106" s="193" t="s">
        <v>604</v>
      </c>
      <c r="D106" s="193"/>
      <c r="E106" s="193"/>
      <c r="F106" s="193"/>
      <c r="H106" s="196" t="s">
        <v>61</v>
      </c>
      <c r="I106" s="47">
        <v>40</v>
      </c>
      <c r="J106" s="217"/>
      <c r="K106" s="217"/>
      <c r="L106" s="47">
        <f t="shared" si="1"/>
        <v>0</v>
      </c>
      <c r="M106" s="47">
        <f t="shared" si="2"/>
        <v>0</v>
      </c>
    </row>
    <row r="107" spans="1:14" x14ac:dyDescent="0.2">
      <c r="A107" s="193" t="s">
        <v>856</v>
      </c>
      <c r="C107" s="193" t="s">
        <v>603</v>
      </c>
      <c r="D107" s="193"/>
      <c r="E107" s="193"/>
      <c r="F107" s="193"/>
      <c r="H107" s="196" t="s">
        <v>61</v>
      </c>
      <c r="I107" s="47">
        <v>10</v>
      </c>
      <c r="J107" s="217"/>
      <c r="K107" s="217"/>
      <c r="L107" s="47">
        <f t="shared" si="1"/>
        <v>0</v>
      </c>
      <c r="M107" s="47">
        <f t="shared" si="2"/>
        <v>0</v>
      </c>
    </row>
    <row r="108" spans="1:14" x14ac:dyDescent="0.2">
      <c r="A108" s="290" t="s">
        <v>602</v>
      </c>
      <c r="B108" s="290"/>
      <c r="C108" s="290"/>
      <c r="D108" s="290"/>
      <c r="E108" s="290"/>
      <c r="F108" s="290"/>
      <c r="G108" s="290"/>
      <c r="H108" s="290"/>
      <c r="I108" s="290"/>
      <c r="J108" s="290"/>
      <c r="K108" s="290"/>
      <c r="L108" s="164">
        <f>SUM(L99:L107)</f>
        <v>0</v>
      </c>
      <c r="M108" s="164">
        <f>SUM(M99:M107)</f>
        <v>0</v>
      </c>
      <c r="N108" s="164">
        <f>SUM(L108:M108)</f>
        <v>0</v>
      </c>
    </row>
    <row r="109" spans="1:14" x14ac:dyDescent="0.2">
      <c r="A109" s="187"/>
      <c r="B109" s="187"/>
      <c r="C109" s="187"/>
      <c r="D109" s="187"/>
      <c r="E109" s="187"/>
      <c r="F109" s="187"/>
      <c r="G109" s="187"/>
      <c r="H109" s="187"/>
      <c r="I109" s="187"/>
      <c r="J109" s="187"/>
      <c r="K109" s="187"/>
      <c r="L109" s="164"/>
      <c r="M109" s="164"/>
      <c r="N109" s="164"/>
    </row>
    <row r="110" spans="1:14" x14ac:dyDescent="0.2">
      <c r="A110" s="187"/>
      <c r="B110" s="187"/>
      <c r="C110" s="187"/>
      <c r="D110" s="187"/>
      <c r="E110" s="187"/>
      <c r="F110" s="187"/>
      <c r="G110" s="187"/>
      <c r="H110" s="187"/>
      <c r="I110" s="187"/>
      <c r="J110" s="187"/>
      <c r="K110" s="187"/>
      <c r="L110" s="164"/>
      <c r="M110" s="164"/>
      <c r="N110" s="164"/>
    </row>
    <row r="111" spans="1:14" x14ac:dyDescent="0.2">
      <c r="A111" s="289" t="s">
        <v>589</v>
      </c>
      <c r="B111" s="289"/>
      <c r="C111" s="289"/>
      <c r="D111" s="289"/>
      <c r="E111" s="289"/>
      <c r="F111" s="289"/>
      <c r="G111" s="289"/>
      <c r="N111" s="164"/>
    </row>
    <row r="112" spans="1:14" x14ac:dyDescent="0.2">
      <c r="A112" s="143" t="s">
        <v>857</v>
      </c>
      <c r="C112" s="193" t="s">
        <v>601</v>
      </c>
      <c r="D112" s="193"/>
      <c r="E112" s="193"/>
      <c r="F112" s="193"/>
      <c r="H112" s="153" t="s">
        <v>64</v>
      </c>
      <c r="I112" s="47">
        <v>12</v>
      </c>
      <c r="J112" s="215"/>
      <c r="K112" s="215"/>
      <c r="L112" s="47">
        <f>I112*J112</f>
        <v>0</v>
      </c>
      <c r="M112" s="47">
        <f>I112*K112</f>
        <v>0</v>
      </c>
      <c r="N112" s="164"/>
    </row>
    <row r="113" spans="1:14" x14ac:dyDescent="0.2">
      <c r="A113" s="143" t="s">
        <v>858</v>
      </c>
      <c r="C113" s="193" t="s">
        <v>600</v>
      </c>
      <c r="D113" s="193"/>
      <c r="E113" s="193"/>
      <c r="F113" s="193"/>
      <c r="H113" s="153" t="s">
        <v>64</v>
      </c>
      <c r="I113" s="47">
        <v>20</v>
      </c>
      <c r="J113" s="215"/>
      <c r="K113" s="215"/>
      <c r="L113" s="47">
        <f>I113*J113</f>
        <v>0</v>
      </c>
      <c r="M113" s="47">
        <f>I113*K113</f>
        <v>0</v>
      </c>
      <c r="N113" s="164"/>
    </row>
    <row r="114" spans="1:14" x14ac:dyDescent="0.2">
      <c r="A114" s="143" t="s">
        <v>859</v>
      </c>
      <c r="C114" s="193" t="s">
        <v>599</v>
      </c>
      <c r="D114" s="193"/>
      <c r="E114" s="193"/>
      <c r="F114" s="193"/>
      <c r="I114" s="47"/>
      <c r="J114" s="157"/>
      <c r="L114" s="47"/>
      <c r="M114" s="47"/>
      <c r="N114" s="164"/>
    </row>
    <row r="115" spans="1:14" x14ac:dyDescent="0.2">
      <c r="C115" s="193" t="s">
        <v>598</v>
      </c>
      <c r="D115" s="193"/>
      <c r="E115" s="193"/>
      <c r="F115" s="193"/>
      <c r="H115" s="153" t="s">
        <v>64</v>
      </c>
      <c r="I115" s="197">
        <v>1</v>
      </c>
      <c r="J115" s="217"/>
      <c r="K115" s="217"/>
      <c r="L115" s="47">
        <f t="shared" ref="L115:L122" si="3">I115*J115</f>
        <v>0</v>
      </c>
      <c r="M115" s="47">
        <f t="shared" ref="M115:M122" si="4">I115*K115</f>
        <v>0</v>
      </c>
      <c r="N115" s="164"/>
    </row>
    <row r="116" spans="1:14" x14ac:dyDescent="0.2">
      <c r="A116" s="143" t="s">
        <v>860</v>
      </c>
      <c r="C116" s="193" t="s">
        <v>597</v>
      </c>
      <c r="D116" s="193"/>
      <c r="E116" s="193"/>
      <c r="F116" s="193"/>
      <c r="H116" s="153" t="s">
        <v>64</v>
      </c>
      <c r="I116" s="197">
        <v>1</v>
      </c>
      <c r="J116" s="217"/>
      <c r="K116" s="217"/>
      <c r="L116" s="47">
        <f t="shared" si="3"/>
        <v>0</v>
      </c>
      <c r="M116" s="47">
        <f t="shared" si="4"/>
        <v>0</v>
      </c>
      <c r="N116" s="164"/>
    </row>
    <row r="117" spans="1:14" x14ac:dyDescent="0.2">
      <c r="A117" s="143" t="s">
        <v>861</v>
      </c>
      <c r="C117" s="193" t="s">
        <v>596</v>
      </c>
      <c r="D117" s="193"/>
      <c r="E117" s="193"/>
      <c r="F117" s="193"/>
      <c r="H117" s="153" t="s">
        <v>64</v>
      </c>
      <c r="I117" s="197">
        <v>4</v>
      </c>
      <c r="J117" s="217"/>
      <c r="K117" s="217"/>
      <c r="L117" s="47">
        <f t="shared" si="3"/>
        <v>0</v>
      </c>
      <c r="M117" s="47">
        <f t="shared" si="4"/>
        <v>0</v>
      </c>
      <c r="N117" s="164"/>
    </row>
    <row r="118" spans="1:14" x14ac:dyDescent="0.2">
      <c r="A118" s="143" t="s">
        <v>862</v>
      </c>
      <c r="C118" s="171" t="s">
        <v>595</v>
      </c>
      <c r="D118" s="171"/>
      <c r="E118" s="171"/>
      <c r="F118" s="171"/>
      <c r="H118" s="153" t="s">
        <v>64</v>
      </c>
      <c r="I118" s="197">
        <v>8</v>
      </c>
      <c r="J118" s="47">
        <v>0</v>
      </c>
      <c r="K118" s="217"/>
      <c r="L118" s="47">
        <f t="shared" si="3"/>
        <v>0</v>
      </c>
      <c r="M118" s="47">
        <f t="shared" si="4"/>
        <v>0</v>
      </c>
    </row>
    <row r="119" spans="1:14" x14ac:dyDescent="0.2">
      <c r="A119" s="143" t="s">
        <v>863</v>
      </c>
      <c r="C119" s="171" t="s">
        <v>594</v>
      </c>
      <c r="D119" s="171"/>
      <c r="E119" s="171"/>
      <c r="F119" s="171"/>
      <c r="H119" s="153" t="s">
        <v>64</v>
      </c>
      <c r="I119" s="198">
        <v>4</v>
      </c>
      <c r="J119" s="47">
        <v>0</v>
      </c>
      <c r="K119" s="217"/>
      <c r="L119" s="47">
        <f t="shared" si="3"/>
        <v>0</v>
      </c>
      <c r="M119" s="47">
        <f t="shared" si="4"/>
        <v>0</v>
      </c>
    </row>
    <row r="120" spans="1:14" x14ac:dyDescent="0.2">
      <c r="A120" s="143" t="s">
        <v>864</v>
      </c>
      <c r="C120" s="171" t="s">
        <v>593</v>
      </c>
      <c r="D120" s="171"/>
      <c r="E120" s="171"/>
      <c r="F120" s="171"/>
      <c r="H120" s="153" t="s">
        <v>64</v>
      </c>
      <c r="I120" s="198">
        <v>2</v>
      </c>
      <c r="J120" s="47">
        <v>0</v>
      </c>
      <c r="K120" s="217"/>
      <c r="L120" s="47">
        <f t="shared" si="3"/>
        <v>0</v>
      </c>
      <c r="M120" s="47">
        <f t="shared" si="4"/>
        <v>0</v>
      </c>
      <c r="N120" s="164"/>
    </row>
    <row r="121" spans="1:14" x14ac:dyDescent="0.2">
      <c r="A121" s="143" t="s">
        <v>865</v>
      </c>
      <c r="C121" s="199" t="s">
        <v>592</v>
      </c>
      <c r="D121" s="171"/>
      <c r="E121" s="199"/>
      <c r="F121" s="171"/>
      <c r="H121" s="153" t="s">
        <v>64</v>
      </c>
      <c r="I121" s="198">
        <v>2</v>
      </c>
      <c r="J121" s="47">
        <v>0</v>
      </c>
      <c r="K121" s="217"/>
      <c r="L121" s="47">
        <f t="shared" si="3"/>
        <v>0</v>
      </c>
      <c r="M121" s="47">
        <f t="shared" si="4"/>
        <v>0</v>
      </c>
      <c r="N121" s="164"/>
    </row>
    <row r="122" spans="1:14" ht="12.6" customHeight="1" x14ac:dyDescent="0.2">
      <c r="A122" s="143" t="s">
        <v>866</v>
      </c>
      <c r="C122" s="199" t="s">
        <v>591</v>
      </c>
      <c r="D122" s="171"/>
      <c r="E122" s="199"/>
      <c r="F122" s="171"/>
      <c r="H122" s="153" t="s">
        <v>590</v>
      </c>
      <c r="I122" s="198">
        <v>1</v>
      </c>
      <c r="J122" s="217"/>
      <c r="K122" s="47"/>
      <c r="L122" s="47">
        <f t="shared" si="3"/>
        <v>0</v>
      </c>
      <c r="M122" s="197">
        <f t="shared" si="4"/>
        <v>0</v>
      </c>
      <c r="N122" s="164"/>
    </row>
    <row r="123" spans="1:14" x14ac:dyDescent="0.2">
      <c r="A123" s="290" t="s">
        <v>589</v>
      </c>
      <c r="B123" s="290"/>
      <c r="C123" s="290"/>
      <c r="D123" s="290"/>
      <c r="E123" s="290"/>
      <c r="F123" s="290"/>
      <c r="G123" s="290"/>
      <c r="H123" s="290"/>
      <c r="I123" s="290"/>
      <c r="J123" s="290"/>
      <c r="K123" s="290"/>
      <c r="L123" s="164">
        <f>SUM(L112:L122)</f>
        <v>0</v>
      </c>
      <c r="M123" s="164">
        <f>SUM(M112:M122)</f>
        <v>0</v>
      </c>
      <c r="N123" s="164">
        <f>SUM(L123:M123)</f>
        <v>0</v>
      </c>
    </row>
    <row r="124" spans="1:14" x14ac:dyDescent="0.2">
      <c r="A124" s="165"/>
      <c r="C124" s="185"/>
      <c r="D124" s="185"/>
      <c r="E124" s="185"/>
      <c r="F124" s="185"/>
      <c r="G124" s="185"/>
      <c r="H124" s="191"/>
      <c r="I124" s="157"/>
      <c r="N124" s="159"/>
    </row>
    <row r="125" spans="1:14" x14ac:dyDescent="0.2">
      <c r="C125" s="288"/>
      <c r="D125" s="288"/>
      <c r="E125" s="288"/>
      <c r="F125" s="288"/>
      <c r="G125" s="288"/>
      <c r="I125" s="157"/>
    </row>
    <row r="126" spans="1:14" x14ac:dyDescent="0.2">
      <c r="A126" s="289" t="s">
        <v>558</v>
      </c>
      <c r="B126" s="289"/>
      <c r="C126" s="289"/>
      <c r="D126" s="289"/>
      <c r="E126" s="289"/>
      <c r="F126" s="289"/>
      <c r="G126" s="289"/>
    </row>
    <row r="127" spans="1:14" x14ac:dyDescent="0.2">
      <c r="A127" s="200"/>
      <c r="C127" s="200"/>
      <c r="D127" s="201"/>
      <c r="E127" s="201"/>
      <c r="F127" s="201"/>
      <c r="G127" s="153"/>
      <c r="L127" s="198"/>
      <c r="M127" s="197"/>
      <c r="N127" s="164"/>
    </row>
    <row r="128" spans="1:14" x14ac:dyDescent="0.2">
      <c r="A128" s="200"/>
      <c r="C128" s="200"/>
      <c r="D128" s="201"/>
      <c r="E128" s="201"/>
      <c r="F128" s="201"/>
      <c r="G128" s="153"/>
      <c r="L128" s="198"/>
      <c r="M128" s="197"/>
      <c r="N128" s="164"/>
    </row>
    <row r="129" spans="1:14" x14ac:dyDescent="0.2">
      <c r="A129" s="153" t="s">
        <v>530</v>
      </c>
      <c r="B129" s="153"/>
      <c r="C129" s="281" t="s">
        <v>529</v>
      </c>
      <c r="D129" s="281"/>
      <c r="E129" s="281"/>
      <c r="F129" s="281"/>
      <c r="G129" s="281"/>
      <c r="H129" s="153" t="s">
        <v>528</v>
      </c>
      <c r="I129" s="153" t="s">
        <v>53</v>
      </c>
      <c r="J129" s="282" t="s">
        <v>527</v>
      </c>
      <c r="K129" s="282"/>
      <c r="L129" s="283" t="s">
        <v>526</v>
      </c>
      <c r="M129" s="283"/>
      <c r="N129" s="153" t="s">
        <v>56</v>
      </c>
    </row>
    <row r="130" spans="1:14" x14ac:dyDescent="0.2">
      <c r="J130" s="154" t="s">
        <v>525</v>
      </c>
      <c r="K130" s="155" t="s">
        <v>524</v>
      </c>
      <c r="L130" s="156" t="s">
        <v>525</v>
      </c>
      <c r="M130" s="156" t="s">
        <v>524</v>
      </c>
    </row>
    <row r="131" spans="1:14" x14ac:dyDescent="0.2">
      <c r="A131" s="200"/>
      <c r="C131" s="200"/>
      <c r="D131" s="201"/>
      <c r="E131" s="201"/>
      <c r="F131" s="201"/>
      <c r="G131" s="153"/>
      <c r="L131" s="198"/>
      <c r="M131" s="197"/>
      <c r="N131" s="164"/>
    </row>
    <row r="132" spans="1:14" x14ac:dyDescent="0.2">
      <c r="A132" s="202"/>
      <c r="C132" s="203" t="s">
        <v>588</v>
      </c>
      <c r="D132" s="201"/>
      <c r="E132" s="201"/>
      <c r="F132" s="201"/>
      <c r="G132" s="153"/>
      <c r="L132" s="198"/>
      <c r="M132" s="197"/>
      <c r="N132" s="164"/>
    </row>
    <row r="133" spans="1:14" x14ac:dyDescent="0.2">
      <c r="A133" s="204" t="s">
        <v>867</v>
      </c>
      <c r="C133" s="200" t="s">
        <v>587</v>
      </c>
      <c r="D133" s="201"/>
      <c r="E133" s="201"/>
      <c r="F133" s="201"/>
      <c r="G133" s="153"/>
      <c r="H133" s="153" t="s">
        <v>64</v>
      </c>
      <c r="I133" s="143">
        <v>1</v>
      </c>
      <c r="J133" s="214"/>
      <c r="K133" s="215"/>
      <c r="L133" s="198">
        <f t="shared" ref="L133:L159" si="5">I133*J133</f>
        <v>0</v>
      </c>
      <c r="M133" s="197">
        <f t="shared" ref="M133:M159" si="6">I133*K133</f>
        <v>0</v>
      </c>
      <c r="N133" s="164"/>
    </row>
    <row r="134" spans="1:14" x14ac:dyDescent="0.2">
      <c r="A134" s="204" t="s">
        <v>868</v>
      </c>
      <c r="C134" s="200" t="s">
        <v>586</v>
      </c>
      <c r="D134" s="201"/>
      <c r="E134" s="201"/>
      <c r="F134" s="201"/>
      <c r="G134" s="153"/>
      <c r="H134" s="153" t="s">
        <v>64</v>
      </c>
      <c r="I134" s="143">
        <v>1</v>
      </c>
      <c r="J134" s="214"/>
      <c r="K134" s="215"/>
      <c r="L134" s="198">
        <f t="shared" si="5"/>
        <v>0</v>
      </c>
      <c r="M134" s="197">
        <f t="shared" si="6"/>
        <v>0</v>
      </c>
      <c r="N134" s="164"/>
    </row>
    <row r="135" spans="1:14" x14ac:dyDescent="0.2">
      <c r="A135" s="204" t="s">
        <v>869</v>
      </c>
      <c r="C135" s="200" t="s">
        <v>585</v>
      </c>
      <c r="D135" s="201"/>
      <c r="E135" s="201"/>
      <c r="F135" s="201"/>
      <c r="G135" s="153"/>
      <c r="H135" s="153" t="s">
        <v>64</v>
      </c>
      <c r="I135" s="143">
        <v>1</v>
      </c>
      <c r="J135" s="214"/>
      <c r="K135" s="215"/>
      <c r="L135" s="198">
        <f t="shared" si="5"/>
        <v>0</v>
      </c>
      <c r="M135" s="197">
        <f t="shared" si="6"/>
        <v>0</v>
      </c>
      <c r="N135" s="164"/>
    </row>
    <row r="136" spans="1:14" x14ac:dyDescent="0.2">
      <c r="A136" s="204" t="s">
        <v>870</v>
      </c>
      <c r="C136" s="200" t="s">
        <v>584</v>
      </c>
      <c r="D136" s="201"/>
      <c r="E136" s="201"/>
      <c r="F136" s="201"/>
      <c r="G136" s="153"/>
      <c r="H136" s="153" t="s">
        <v>64</v>
      </c>
      <c r="I136" s="143">
        <v>1</v>
      </c>
      <c r="J136" s="214"/>
      <c r="K136" s="215"/>
      <c r="L136" s="198">
        <f t="shared" si="5"/>
        <v>0</v>
      </c>
      <c r="M136" s="197">
        <f t="shared" si="6"/>
        <v>0</v>
      </c>
      <c r="N136" s="164"/>
    </row>
    <row r="137" spans="1:14" x14ac:dyDescent="0.2">
      <c r="A137" s="204" t="s">
        <v>871</v>
      </c>
      <c r="C137" s="200" t="s">
        <v>583</v>
      </c>
      <c r="D137" s="201"/>
      <c r="E137" s="201"/>
      <c r="F137" s="201"/>
      <c r="G137" s="153"/>
      <c r="H137" s="153" t="s">
        <v>64</v>
      </c>
      <c r="I137" s="143">
        <v>1</v>
      </c>
      <c r="J137" s="214"/>
      <c r="K137" s="215"/>
      <c r="L137" s="198">
        <f t="shared" si="5"/>
        <v>0</v>
      </c>
      <c r="M137" s="197">
        <f t="shared" si="6"/>
        <v>0</v>
      </c>
      <c r="N137" s="164"/>
    </row>
    <row r="138" spans="1:14" x14ac:dyDescent="0.2">
      <c r="A138" s="204" t="s">
        <v>872</v>
      </c>
      <c r="C138" s="200" t="s">
        <v>582</v>
      </c>
      <c r="D138" s="201"/>
      <c r="E138" s="201"/>
      <c r="F138" s="201"/>
      <c r="G138" s="153"/>
      <c r="H138" s="153" t="s">
        <v>64</v>
      </c>
      <c r="I138" s="143">
        <v>1</v>
      </c>
      <c r="J138" s="214"/>
      <c r="K138" s="215"/>
      <c r="L138" s="198">
        <f t="shared" si="5"/>
        <v>0</v>
      </c>
      <c r="M138" s="197">
        <f t="shared" si="6"/>
        <v>0</v>
      </c>
      <c r="N138" s="164"/>
    </row>
    <row r="139" spans="1:14" x14ac:dyDescent="0.2">
      <c r="A139" s="204" t="s">
        <v>873</v>
      </c>
      <c r="C139" s="200" t="s">
        <v>581</v>
      </c>
      <c r="D139" s="201"/>
      <c r="E139" s="201"/>
      <c r="F139" s="201"/>
      <c r="G139" s="153"/>
      <c r="H139" s="153" t="s">
        <v>64</v>
      </c>
      <c r="I139" s="143">
        <v>1</v>
      </c>
      <c r="J139" s="214"/>
      <c r="K139" s="215"/>
      <c r="L139" s="198">
        <f t="shared" si="5"/>
        <v>0</v>
      </c>
      <c r="M139" s="197">
        <f t="shared" si="6"/>
        <v>0</v>
      </c>
      <c r="N139" s="164"/>
    </row>
    <row r="140" spans="1:14" x14ac:dyDescent="0.2">
      <c r="A140" s="204" t="s">
        <v>874</v>
      </c>
      <c r="C140" s="200" t="s">
        <v>580</v>
      </c>
      <c r="D140" s="201"/>
      <c r="E140" s="201"/>
      <c r="F140" s="201"/>
      <c r="G140" s="153"/>
      <c r="H140" s="153" t="s">
        <v>64</v>
      </c>
      <c r="I140" s="143">
        <v>5</v>
      </c>
      <c r="J140" s="214"/>
      <c r="K140" s="215"/>
      <c r="L140" s="198">
        <f t="shared" si="5"/>
        <v>0</v>
      </c>
      <c r="M140" s="197">
        <f t="shared" si="6"/>
        <v>0</v>
      </c>
      <c r="N140" s="164"/>
    </row>
    <row r="141" spans="1:14" x14ac:dyDescent="0.2">
      <c r="A141" s="204" t="s">
        <v>875</v>
      </c>
      <c r="C141" s="200" t="s">
        <v>579</v>
      </c>
      <c r="D141" s="201"/>
      <c r="E141" s="201"/>
      <c r="F141" s="201"/>
      <c r="G141" s="153"/>
      <c r="H141" s="153" t="s">
        <v>64</v>
      </c>
      <c r="I141" s="143">
        <v>1</v>
      </c>
      <c r="J141" s="214"/>
      <c r="K141" s="215"/>
      <c r="L141" s="198">
        <f t="shared" si="5"/>
        <v>0</v>
      </c>
      <c r="M141" s="197">
        <f t="shared" si="6"/>
        <v>0</v>
      </c>
      <c r="N141" s="164"/>
    </row>
    <row r="142" spans="1:14" x14ac:dyDescent="0.2">
      <c r="A142" s="204" t="s">
        <v>876</v>
      </c>
      <c r="C142" s="200" t="s">
        <v>578</v>
      </c>
      <c r="D142" s="201"/>
      <c r="E142" s="201"/>
      <c r="F142" s="201"/>
      <c r="G142" s="153"/>
      <c r="H142" s="153" t="s">
        <v>64</v>
      </c>
      <c r="I142" s="143">
        <v>1</v>
      </c>
      <c r="J142" s="214"/>
      <c r="K142" s="215"/>
      <c r="L142" s="198">
        <f t="shared" si="5"/>
        <v>0</v>
      </c>
      <c r="M142" s="197">
        <f t="shared" si="6"/>
        <v>0</v>
      </c>
      <c r="N142" s="164"/>
    </row>
    <row r="143" spans="1:14" x14ac:dyDescent="0.2">
      <c r="A143" s="204" t="s">
        <v>877</v>
      </c>
      <c r="C143" s="200" t="s">
        <v>577</v>
      </c>
      <c r="D143" s="201"/>
      <c r="E143" s="201"/>
      <c r="F143" s="201"/>
      <c r="G143" s="153"/>
      <c r="H143" s="153" t="s">
        <v>64</v>
      </c>
      <c r="I143" s="143">
        <v>2</v>
      </c>
      <c r="J143" s="214"/>
      <c r="K143" s="215"/>
      <c r="L143" s="198">
        <f t="shared" si="5"/>
        <v>0</v>
      </c>
      <c r="M143" s="197">
        <f t="shared" si="6"/>
        <v>0</v>
      </c>
      <c r="N143" s="164"/>
    </row>
    <row r="144" spans="1:14" x14ac:dyDescent="0.2">
      <c r="A144" s="204" t="s">
        <v>878</v>
      </c>
      <c r="C144" s="200" t="s">
        <v>576</v>
      </c>
      <c r="D144" s="201"/>
      <c r="E144" s="201"/>
      <c r="F144" s="201"/>
      <c r="G144" s="153"/>
      <c r="H144" s="153" t="s">
        <v>64</v>
      </c>
      <c r="I144" s="143">
        <v>1</v>
      </c>
      <c r="J144" s="214"/>
      <c r="K144" s="215"/>
      <c r="L144" s="198">
        <f t="shared" si="5"/>
        <v>0</v>
      </c>
      <c r="M144" s="197">
        <f t="shared" si="6"/>
        <v>0</v>
      </c>
      <c r="N144" s="164"/>
    </row>
    <row r="145" spans="1:14" x14ac:dyDescent="0.2">
      <c r="A145" s="204" t="s">
        <v>879</v>
      </c>
      <c r="C145" s="200" t="s">
        <v>575</v>
      </c>
      <c r="D145" s="201"/>
      <c r="E145" s="201"/>
      <c r="F145" s="201"/>
      <c r="G145" s="153"/>
      <c r="H145" s="153" t="s">
        <v>64</v>
      </c>
      <c r="I145" s="143">
        <v>1</v>
      </c>
      <c r="J145" s="214"/>
      <c r="K145" s="215"/>
      <c r="L145" s="198">
        <f t="shared" si="5"/>
        <v>0</v>
      </c>
      <c r="M145" s="197">
        <f t="shared" si="6"/>
        <v>0</v>
      </c>
      <c r="N145" s="164"/>
    </row>
    <row r="146" spans="1:14" x14ac:dyDescent="0.2">
      <c r="A146" s="204" t="s">
        <v>880</v>
      </c>
      <c r="C146" s="200" t="s">
        <v>574</v>
      </c>
      <c r="D146" s="201"/>
      <c r="E146" s="201"/>
      <c r="F146" s="201"/>
      <c r="G146" s="153"/>
      <c r="H146" s="153" t="s">
        <v>64</v>
      </c>
      <c r="I146" s="143">
        <v>12</v>
      </c>
      <c r="J146" s="214"/>
      <c r="K146" s="215"/>
      <c r="L146" s="198">
        <f t="shared" si="5"/>
        <v>0</v>
      </c>
      <c r="M146" s="197">
        <f t="shared" si="6"/>
        <v>0</v>
      </c>
      <c r="N146" s="164"/>
    </row>
    <row r="147" spans="1:14" x14ac:dyDescent="0.2">
      <c r="A147" s="204" t="s">
        <v>881</v>
      </c>
      <c r="C147" s="200" t="s">
        <v>573</v>
      </c>
      <c r="D147" s="201"/>
      <c r="E147" s="201"/>
      <c r="F147" s="201"/>
      <c r="G147" s="153"/>
      <c r="H147" s="153" t="s">
        <v>64</v>
      </c>
      <c r="I147" s="143">
        <v>3</v>
      </c>
      <c r="J147" s="214"/>
      <c r="K147" s="215"/>
      <c r="L147" s="198">
        <f t="shared" si="5"/>
        <v>0</v>
      </c>
      <c r="M147" s="197">
        <f t="shared" si="6"/>
        <v>0</v>
      </c>
      <c r="N147" s="164"/>
    </row>
    <row r="148" spans="1:14" x14ac:dyDescent="0.2">
      <c r="A148" s="204" t="s">
        <v>882</v>
      </c>
      <c r="C148" s="200" t="s">
        <v>572</v>
      </c>
      <c r="D148" s="201"/>
      <c r="E148" s="201"/>
      <c r="F148" s="201"/>
      <c r="G148" s="153"/>
      <c r="H148" s="153" t="s">
        <v>64</v>
      </c>
      <c r="I148" s="143">
        <v>1</v>
      </c>
      <c r="J148" s="214"/>
      <c r="K148" s="215"/>
      <c r="L148" s="198">
        <f t="shared" si="5"/>
        <v>0</v>
      </c>
      <c r="M148" s="197">
        <f t="shared" si="6"/>
        <v>0</v>
      </c>
      <c r="N148" s="164"/>
    </row>
    <row r="149" spans="1:14" x14ac:dyDescent="0.2">
      <c r="A149" s="204" t="s">
        <v>883</v>
      </c>
      <c r="C149" s="200" t="s">
        <v>571</v>
      </c>
      <c r="D149" s="201"/>
      <c r="E149" s="201"/>
      <c r="F149" s="201"/>
      <c r="G149" s="153"/>
      <c r="H149" s="153" t="s">
        <v>64</v>
      </c>
      <c r="I149" s="143">
        <v>4</v>
      </c>
      <c r="J149" s="214"/>
      <c r="K149" s="215"/>
      <c r="L149" s="198">
        <f t="shared" si="5"/>
        <v>0</v>
      </c>
      <c r="M149" s="197">
        <f t="shared" si="6"/>
        <v>0</v>
      </c>
      <c r="N149" s="164"/>
    </row>
    <row r="150" spans="1:14" x14ac:dyDescent="0.2">
      <c r="A150" s="204" t="s">
        <v>884</v>
      </c>
      <c r="C150" s="200" t="s">
        <v>570</v>
      </c>
      <c r="D150" s="201"/>
      <c r="E150" s="201"/>
      <c r="F150" s="201"/>
      <c r="G150" s="153"/>
      <c r="H150" s="153" t="s">
        <v>64</v>
      </c>
      <c r="I150" s="143">
        <v>5</v>
      </c>
      <c r="J150" s="214"/>
      <c r="K150" s="215"/>
      <c r="L150" s="198">
        <f t="shared" si="5"/>
        <v>0</v>
      </c>
      <c r="M150" s="197">
        <f t="shared" si="6"/>
        <v>0</v>
      </c>
      <c r="N150" s="164"/>
    </row>
    <row r="151" spans="1:14" x14ac:dyDescent="0.2">
      <c r="A151" s="204" t="s">
        <v>885</v>
      </c>
      <c r="C151" s="200" t="s">
        <v>569</v>
      </c>
      <c r="D151" s="201"/>
      <c r="E151" s="201"/>
      <c r="F151" s="201"/>
      <c r="G151" s="153"/>
      <c r="H151" s="153" t="s">
        <v>64</v>
      </c>
      <c r="I151" s="143">
        <v>1</v>
      </c>
      <c r="J151" s="214"/>
      <c r="K151" s="215"/>
      <c r="L151" s="198">
        <f t="shared" si="5"/>
        <v>0</v>
      </c>
      <c r="M151" s="197">
        <f t="shared" si="6"/>
        <v>0</v>
      </c>
      <c r="N151" s="164"/>
    </row>
    <row r="152" spans="1:14" x14ac:dyDescent="0.2">
      <c r="A152" s="204" t="s">
        <v>886</v>
      </c>
      <c r="C152" s="200" t="s">
        <v>568</v>
      </c>
      <c r="D152" s="201"/>
      <c r="E152" s="201"/>
      <c r="F152" s="201"/>
      <c r="G152" s="153"/>
      <c r="H152" s="153" t="s">
        <v>64</v>
      </c>
      <c r="I152" s="143">
        <v>1</v>
      </c>
      <c r="J152" s="214"/>
      <c r="K152" s="215"/>
      <c r="L152" s="198">
        <f t="shared" si="5"/>
        <v>0</v>
      </c>
      <c r="M152" s="197">
        <f t="shared" si="6"/>
        <v>0</v>
      </c>
      <c r="N152" s="164"/>
    </row>
    <row r="153" spans="1:14" x14ac:dyDescent="0.2">
      <c r="A153" s="204" t="s">
        <v>887</v>
      </c>
      <c r="C153" s="200" t="s">
        <v>567</v>
      </c>
      <c r="D153" s="201"/>
      <c r="E153" s="201"/>
      <c r="F153" s="201"/>
      <c r="G153" s="153"/>
      <c r="H153" s="153" t="s">
        <v>64</v>
      </c>
      <c r="I153" s="143">
        <v>1</v>
      </c>
      <c r="J153" s="214"/>
      <c r="K153" s="215"/>
      <c r="L153" s="198">
        <f t="shared" si="5"/>
        <v>0</v>
      </c>
      <c r="M153" s="197">
        <f t="shared" si="6"/>
        <v>0</v>
      </c>
      <c r="N153" s="164"/>
    </row>
    <row r="154" spans="1:14" x14ac:dyDescent="0.2">
      <c r="A154" s="204" t="s">
        <v>888</v>
      </c>
      <c r="C154" s="200" t="s">
        <v>566</v>
      </c>
      <c r="D154" s="201"/>
      <c r="E154" s="201"/>
      <c r="F154" s="201"/>
      <c r="G154" s="153"/>
      <c r="H154" s="153" t="s">
        <v>64</v>
      </c>
      <c r="I154" s="143">
        <v>1</v>
      </c>
      <c r="J154" s="214"/>
      <c r="K154" s="215"/>
      <c r="L154" s="198">
        <f t="shared" si="5"/>
        <v>0</v>
      </c>
      <c r="M154" s="197">
        <f t="shared" si="6"/>
        <v>0</v>
      </c>
      <c r="N154" s="164"/>
    </row>
    <row r="155" spans="1:14" x14ac:dyDescent="0.2">
      <c r="A155" s="204" t="s">
        <v>889</v>
      </c>
      <c r="C155" s="200" t="s">
        <v>565</v>
      </c>
      <c r="D155" s="201"/>
      <c r="E155" s="201"/>
      <c r="F155" s="201"/>
      <c r="G155" s="153"/>
      <c r="H155" s="153" t="s">
        <v>64</v>
      </c>
      <c r="I155" s="143">
        <v>1</v>
      </c>
      <c r="J155" s="214"/>
      <c r="K155" s="215"/>
      <c r="L155" s="198">
        <f t="shared" si="5"/>
        <v>0</v>
      </c>
      <c r="M155" s="197">
        <f t="shared" si="6"/>
        <v>0</v>
      </c>
      <c r="N155" s="164"/>
    </row>
    <row r="156" spans="1:14" x14ac:dyDescent="0.2">
      <c r="A156" s="204" t="s">
        <v>890</v>
      </c>
      <c r="C156" s="200" t="s">
        <v>564</v>
      </c>
      <c r="D156" s="201"/>
      <c r="E156" s="201"/>
      <c r="F156" s="201"/>
      <c r="G156" s="153"/>
      <c r="H156" s="153" t="s">
        <v>64</v>
      </c>
      <c r="I156" s="143">
        <v>1</v>
      </c>
      <c r="J156" s="214"/>
      <c r="K156" s="215"/>
      <c r="L156" s="198">
        <f t="shared" si="5"/>
        <v>0</v>
      </c>
      <c r="M156" s="197">
        <f t="shared" si="6"/>
        <v>0</v>
      </c>
      <c r="N156" s="164"/>
    </row>
    <row r="157" spans="1:14" x14ac:dyDescent="0.2">
      <c r="A157" s="204" t="s">
        <v>891</v>
      </c>
      <c r="C157" s="200" t="s">
        <v>563</v>
      </c>
      <c r="D157" s="201"/>
      <c r="E157" s="201"/>
      <c r="F157" s="201"/>
      <c r="G157" s="153"/>
      <c r="H157" s="153" t="s">
        <v>64</v>
      </c>
      <c r="I157" s="143">
        <v>25</v>
      </c>
      <c r="J157" s="214"/>
      <c r="K157" s="215"/>
      <c r="L157" s="198">
        <f t="shared" si="5"/>
        <v>0</v>
      </c>
      <c r="M157" s="197">
        <f t="shared" si="6"/>
        <v>0</v>
      </c>
      <c r="N157" s="164"/>
    </row>
    <row r="158" spans="1:14" x14ac:dyDescent="0.2">
      <c r="A158" s="204" t="s">
        <v>892</v>
      </c>
      <c r="C158" s="200" t="s">
        <v>562</v>
      </c>
      <c r="D158" s="201"/>
      <c r="E158" s="201"/>
      <c r="F158" s="201"/>
      <c r="G158" s="153"/>
      <c r="H158" s="153" t="s">
        <v>64</v>
      </c>
      <c r="I158" s="143">
        <v>230</v>
      </c>
      <c r="J158" s="214"/>
      <c r="K158" s="215"/>
      <c r="L158" s="198">
        <f t="shared" si="5"/>
        <v>0</v>
      </c>
      <c r="M158" s="197">
        <f t="shared" si="6"/>
        <v>0</v>
      </c>
      <c r="N158" s="164"/>
    </row>
    <row r="159" spans="1:14" x14ac:dyDescent="0.2">
      <c r="A159" s="204" t="s">
        <v>893</v>
      </c>
      <c r="C159" s="200" t="s">
        <v>561</v>
      </c>
      <c r="D159" s="201"/>
      <c r="E159" s="201"/>
      <c r="F159" s="201"/>
      <c r="G159" s="153"/>
      <c r="H159" s="153" t="s">
        <v>64</v>
      </c>
      <c r="I159" s="143">
        <v>1</v>
      </c>
      <c r="J159" s="214"/>
      <c r="K159" s="215"/>
      <c r="L159" s="198">
        <f t="shared" si="5"/>
        <v>0</v>
      </c>
      <c r="M159" s="197">
        <f t="shared" si="6"/>
        <v>0</v>
      </c>
      <c r="N159" s="164"/>
    </row>
    <row r="160" spans="1:14" x14ac:dyDescent="0.2">
      <c r="A160" s="204" t="s">
        <v>894</v>
      </c>
      <c r="C160" s="200" t="s">
        <v>560</v>
      </c>
      <c r="D160" s="201"/>
      <c r="E160" s="201"/>
      <c r="F160" s="201"/>
      <c r="G160" s="153"/>
      <c r="J160" s="143"/>
      <c r="K160" s="143"/>
      <c r="L160" s="198">
        <f>SUM(L133:L159)</f>
        <v>0</v>
      </c>
      <c r="M160" s="197">
        <f>SUM(M133:M159)</f>
        <v>0</v>
      </c>
      <c r="N160" s="164"/>
    </row>
    <row r="161" spans="1:14" x14ac:dyDescent="0.2">
      <c r="A161" s="202"/>
      <c r="C161" s="200"/>
      <c r="D161" s="201"/>
      <c r="E161" s="201"/>
      <c r="F161" s="201"/>
      <c r="G161" s="153"/>
      <c r="L161" s="198"/>
      <c r="M161" s="197"/>
      <c r="N161" s="164"/>
    </row>
    <row r="162" spans="1:14" x14ac:dyDescent="0.2">
      <c r="A162" s="202" t="s">
        <v>895</v>
      </c>
      <c r="C162" s="200" t="s">
        <v>559</v>
      </c>
      <c r="D162" s="201"/>
      <c r="E162" s="201"/>
      <c r="F162" s="201"/>
      <c r="G162" s="153"/>
      <c r="H162" s="153" t="s">
        <v>64</v>
      </c>
      <c r="I162" s="143">
        <v>1</v>
      </c>
      <c r="J162" s="214"/>
      <c r="K162" s="215"/>
      <c r="L162" s="198">
        <f>I162*J162</f>
        <v>0</v>
      </c>
      <c r="M162" s="197">
        <f>I162*K162</f>
        <v>0</v>
      </c>
      <c r="N162" s="164"/>
    </row>
    <row r="163" spans="1:14" x14ac:dyDescent="0.2">
      <c r="A163" s="200"/>
      <c r="C163" s="200"/>
      <c r="D163" s="201"/>
      <c r="E163" s="201"/>
      <c r="F163" s="201"/>
      <c r="G163" s="153"/>
      <c r="L163" s="198"/>
      <c r="M163" s="197"/>
      <c r="N163" s="164"/>
    </row>
    <row r="164" spans="1:14" x14ac:dyDescent="0.2">
      <c r="A164" s="290" t="s">
        <v>558</v>
      </c>
      <c r="B164" s="290"/>
      <c r="C164" s="290"/>
      <c r="D164" s="290"/>
      <c r="E164" s="290"/>
      <c r="F164" s="290"/>
      <c r="G164" s="290"/>
      <c r="H164" s="290"/>
      <c r="I164" s="290"/>
      <c r="J164" s="290"/>
      <c r="K164" s="290"/>
      <c r="L164" s="164">
        <f>SUM(L162,L160)</f>
        <v>0</v>
      </c>
      <c r="M164" s="164">
        <f>SUM(M162,M160)</f>
        <v>0</v>
      </c>
      <c r="N164" s="164">
        <f>SUM(L164:M164)</f>
        <v>0</v>
      </c>
    </row>
    <row r="165" spans="1:14" x14ac:dyDescent="0.2">
      <c r="A165" s="187"/>
      <c r="B165" s="187"/>
      <c r="C165" s="187"/>
      <c r="D165" s="187"/>
      <c r="E165" s="187"/>
      <c r="F165" s="187"/>
      <c r="G165" s="187"/>
      <c r="H165" s="187"/>
      <c r="I165" s="187"/>
      <c r="J165" s="187"/>
      <c r="K165" s="187"/>
      <c r="L165" s="164"/>
      <c r="M165" s="164"/>
      <c r="N165" s="164"/>
    </row>
    <row r="166" spans="1:14" s="171" customFormat="1" ht="15.75" x14ac:dyDescent="0.25">
      <c r="A166" s="286" t="s">
        <v>557</v>
      </c>
      <c r="B166" s="286"/>
      <c r="C166" s="286"/>
      <c r="D166" s="286"/>
      <c r="E166" s="286"/>
      <c r="F166" s="286"/>
      <c r="G166" s="286"/>
      <c r="H166" s="172"/>
      <c r="I166" s="173"/>
      <c r="J166" s="174"/>
      <c r="K166" s="173"/>
      <c r="L166" s="175">
        <f>SUM(L95,L108,L123,L164)</f>
        <v>0</v>
      </c>
      <c r="M166" s="175">
        <f>SUM(M164,M123,M108,M95)</f>
        <v>0</v>
      </c>
      <c r="N166" s="192">
        <f>SUM(L166:M166)</f>
        <v>0</v>
      </c>
    </row>
    <row r="167" spans="1:14" s="171" customFormat="1" ht="15.75" x14ac:dyDescent="0.25">
      <c r="A167" s="177"/>
      <c r="B167" s="177"/>
      <c r="C167" s="177"/>
      <c r="D167" s="177"/>
      <c r="E167" s="177"/>
      <c r="F167" s="177"/>
      <c r="G167" s="177"/>
      <c r="H167" s="178"/>
      <c r="I167" s="179"/>
      <c r="J167" s="180"/>
      <c r="K167" s="179"/>
      <c r="L167" s="181"/>
      <c r="M167" s="181"/>
      <c r="N167" s="181"/>
    </row>
    <row r="168" spans="1:14" x14ac:dyDescent="0.2">
      <c r="C168" s="288"/>
      <c r="D168" s="288"/>
      <c r="E168" s="288"/>
      <c r="F168" s="288"/>
      <c r="G168" s="288"/>
      <c r="H168" s="161"/>
      <c r="I168" s="157"/>
    </row>
    <row r="169" spans="1:14" x14ac:dyDescent="0.2">
      <c r="A169" s="200"/>
      <c r="C169" s="200"/>
      <c r="D169" s="201"/>
      <c r="E169" s="201"/>
      <c r="F169" s="201"/>
      <c r="G169" s="153"/>
      <c r="L169" s="198"/>
      <c r="M169" s="197"/>
      <c r="N169" s="164"/>
    </row>
    <row r="170" spans="1:14" x14ac:dyDescent="0.2">
      <c r="A170" s="153" t="s">
        <v>530</v>
      </c>
      <c r="B170" s="153"/>
      <c r="C170" s="281" t="s">
        <v>529</v>
      </c>
      <c r="D170" s="281"/>
      <c r="E170" s="281"/>
      <c r="F170" s="281"/>
      <c r="G170" s="281"/>
      <c r="H170" s="153" t="s">
        <v>528</v>
      </c>
      <c r="I170" s="153" t="s">
        <v>53</v>
      </c>
      <c r="J170" s="282" t="s">
        <v>527</v>
      </c>
      <c r="K170" s="282"/>
      <c r="L170" s="283" t="s">
        <v>526</v>
      </c>
      <c r="M170" s="283"/>
      <c r="N170" s="153" t="s">
        <v>56</v>
      </c>
    </row>
    <row r="171" spans="1:14" x14ac:dyDescent="0.2">
      <c r="J171" s="154" t="s">
        <v>525</v>
      </c>
      <c r="K171" s="155" t="s">
        <v>524</v>
      </c>
      <c r="L171" s="156" t="s">
        <v>525</v>
      </c>
      <c r="M171" s="156" t="s">
        <v>524</v>
      </c>
    </row>
    <row r="172" spans="1:14" s="171" customFormat="1" ht="15.75" x14ac:dyDescent="0.25">
      <c r="A172" s="177"/>
      <c r="B172" s="177"/>
      <c r="C172" s="177"/>
      <c r="D172" s="177"/>
      <c r="E172" s="177"/>
      <c r="F172" s="177"/>
      <c r="G172" s="177"/>
      <c r="H172" s="178"/>
      <c r="I172" s="179"/>
      <c r="J172" s="180"/>
      <c r="K172" s="179"/>
      <c r="L172" s="181"/>
      <c r="M172" s="181"/>
      <c r="N172" s="181"/>
    </row>
    <row r="173" spans="1:14" ht="15.75" x14ac:dyDescent="0.25">
      <c r="A173" s="292" t="s">
        <v>556</v>
      </c>
      <c r="B173" s="292"/>
      <c r="C173" s="292"/>
      <c r="D173" s="292"/>
      <c r="E173" s="292"/>
      <c r="N173" s="149"/>
    </row>
    <row r="174" spans="1:14" x14ac:dyDescent="0.2">
      <c r="C174" s="288"/>
      <c r="D174" s="288"/>
      <c r="E174" s="288"/>
      <c r="F174" s="288"/>
      <c r="G174" s="288"/>
      <c r="I174" s="157"/>
    </row>
    <row r="175" spans="1:14" x14ac:dyDescent="0.2">
      <c r="A175" s="289" t="s">
        <v>555</v>
      </c>
      <c r="B175" s="289"/>
      <c r="C175" s="289"/>
      <c r="D175" s="289"/>
      <c r="E175" s="289"/>
      <c r="F175" s="289"/>
      <c r="G175" s="289"/>
      <c r="N175" s="164"/>
    </row>
    <row r="176" spans="1:14" x14ac:dyDescent="0.2">
      <c r="A176" s="143" t="s">
        <v>896</v>
      </c>
      <c r="C176" s="288" t="s">
        <v>554</v>
      </c>
      <c r="D176" s="288"/>
      <c r="E176" s="288"/>
      <c r="F176" s="288"/>
      <c r="G176" s="288"/>
      <c r="H176" s="161" t="s">
        <v>64</v>
      </c>
      <c r="I176" s="157">
        <v>1</v>
      </c>
      <c r="J176" s="214"/>
      <c r="K176" s="215"/>
      <c r="L176" s="149">
        <f>I176*J176</f>
        <v>0</v>
      </c>
      <c r="M176" s="149">
        <f>I176*K176</f>
        <v>0</v>
      </c>
    </row>
    <row r="177" spans="1:16" x14ac:dyDescent="0.2">
      <c r="A177" s="143" t="s">
        <v>897</v>
      </c>
      <c r="C177" s="288" t="s">
        <v>553</v>
      </c>
      <c r="D177" s="288"/>
      <c r="E177" s="288"/>
      <c r="F177" s="288"/>
      <c r="G177" s="288"/>
      <c r="H177" s="161" t="s">
        <v>64</v>
      </c>
      <c r="I177" s="157">
        <v>1</v>
      </c>
      <c r="J177" s="214"/>
      <c r="K177" s="215"/>
      <c r="L177" s="149">
        <f>I177*J177</f>
        <v>0</v>
      </c>
      <c r="M177" s="149">
        <f>I177*K177</f>
        <v>0</v>
      </c>
    </row>
    <row r="178" spans="1:16" x14ac:dyDescent="0.2">
      <c r="A178" s="143" t="s">
        <v>898</v>
      </c>
      <c r="C178" s="293" t="s">
        <v>552</v>
      </c>
      <c r="D178" s="293"/>
      <c r="E178" s="293"/>
      <c r="F178" s="293"/>
      <c r="G178" s="293"/>
      <c r="H178" s="153" t="s">
        <v>64</v>
      </c>
      <c r="I178" s="157">
        <v>1</v>
      </c>
      <c r="J178" s="214"/>
      <c r="K178" s="215"/>
      <c r="L178" s="149">
        <f>I178*J178</f>
        <v>0</v>
      </c>
      <c r="M178" s="149">
        <f>I178*K178</f>
        <v>0</v>
      </c>
    </row>
    <row r="179" spans="1:16" x14ac:dyDescent="0.2">
      <c r="A179" s="143" t="s">
        <v>899</v>
      </c>
      <c r="C179" s="288" t="s">
        <v>551</v>
      </c>
      <c r="D179" s="288"/>
      <c r="E179" s="288"/>
      <c r="F179" s="288"/>
      <c r="G179" s="288"/>
      <c r="H179" s="161" t="s">
        <v>64</v>
      </c>
      <c r="I179" s="157">
        <v>2</v>
      </c>
      <c r="J179" s="214"/>
      <c r="K179" s="215"/>
      <c r="L179" s="149">
        <f>I179*J179</f>
        <v>0</v>
      </c>
      <c r="M179" s="149">
        <f>I179*K179</f>
        <v>0</v>
      </c>
    </row>
    <row r="180" spans="1:16" x14ac:dyDescent="0.2">
      <c r="A180" s="143" t="s">
        <v>900</v>
      </c>
      <c r="C180" s="288" t="s">
        <v>550</v>
      </c>
      <c r="D180" s="288"/>
      <c r="E180" s="288"/>
      <c r="F180" s="288"/>
      <c r="G180" s="288"/>
      <c r="H180" s="161" t="s">
        <v>64</v>
      </c>
      <c r="I180" s="157">
        <v>1</v>
      </c>
      <c r="J180" s="214"/>
      <c r="K180" s="215"/>
      <c r="L180" s="149">
        <f>I180*J180</f>
        <v>0</v>
      </c>
      <c r="M180" s="149">
        <f>I180*K180</f>
        <v>0</v>
      </c>
    </row>
    <row r="181" spans="1:16" x14ac:dyDescent="0.2">
      <c r="A181" s="290" t="s">
        <v>549</v>
      </c>
      <c r="B181" s="290"/>
      <c r="C181" s="290"/>
      <c r="D181" s="290"/>
      <c r="E181" s="290"/>
      <c r="F181" s="290"/>
      <c r="G181" s="290"/>
      <c r="H181" s="290"/>
      <c r="I181" s="290"/>
      <c r="J181" s="290"/>
      <c r="K181" s="290"/>
      <c r="L181" s="164">
        <f>SUM(L176:L180)</f>
        <v>0</v>
      </c>
      <c r="M181" s="164">
        <f>SUM(M176:M180)</f>
        <v>0</v>
      </c>
      <c r="N181" s="164">
        <f>SUM(L181:M181)</f>
        <v>0</v>
      </c>
    </row>
    <row r="182" spans="1:16" x14ac:dyDescent="0.2">
      <c r="C182" s="185"/>
      <c r="D182" s="185"/>
      <c r="E182" s="185"/>
      <c r="F182" s="185"/>
      <c r="G182" s="185"/>
      <c r="I182" s="157"/>
    </row>
    <row r="183" spans="1:16" x14ac:dyDescent="0.2">
      <c r="A183" s="289" t="s">
        <v>548</v>
      </c>
      <c r="B183" s="289"/>
      <c r="C183" s="289"/>
      <c r="D183" s="289"/>
      <c r="E183" s="289"/>
      <c r="F183" s="289"/>
      <c r="G183" s="289"/>
      <c r="I183" s="157"/>
      <c r="N183" s="164"/>
    </row>
    <row r="184" spans="1:16" x14ac:dyDescent="0.2">
      <c r="A184" s="143" t="s">
        <v>901</v>
      </c>
      <c r="C184" s="288" t="s">
        <v>547</v>
      </c>
      <c r="D184" s="288"/>
      <c r="E184" s="288"/>
      <c r="F184" s="288"/>
      <c r="G184" s="288"/>
      <c r="H184" s="153" t="s">
        <v>61</v>
      </c>
      <c r="I184" s="157">
        <v>20</v>
      </c>
      <c r="J184" s="214"/>
      <c r="K184" s="215"/>
      <c r="L184" s="149">
        <f>I184*J184</f>
        <v>0</v>
      </c>
      <c r="M184" s="149">
        <f>I184*K184</f>
        <v>0</v>
      </c>
    </row>
    <row r="185" spans="1:16" x14ac:dyDescent="0.2">
      <c r="A185" s="143" t="s">
        <v>902</v>
      </c>
      <c r="C185" s="293" t="s">
        <v>546</v>
      </c>
      <c r="D185" s="293"/>
      <c r="E185" s="293"/>
      <c r="F185" s="293"/>
      <c r="G185" s="293"/>
      <c r="H185" s="153" t="s">
        <v>61</v>
      </c>
      <c r="I185" s="157">
        <v>16</v>
      </c>
      <c r="J185" s="217"/>
      <c r="K185" s="217"/>
      <c r="L185" s="149">
        <f>I185*J185</f>
        <v>0</v>
      </c>
      <c r="M185" s="149">
        <f>I185*K185</f>
        <v>0</v>
      </c>
      <c r="P185" s="149"/>
    </row>
    <row r="186" spans="1:16" x14ac:dyDescent="0.2">
      <c r="C186" s="185"/>
      <c r="D186" s="185"/>
      <c r="E186" s="185"/>
      <c r="F186" s="185"/>
      <c r="G186" s="185"/>
      <c r="I186" s="157"/>
    </row>
    <row r="187" spans="1:16" ht="14.25" x14ac:dyDescent="0.2">
      <c r="A187" s="143" t="s">
        <v>903</v>
      </c>
      <c r="C187" s="288" t="s">
        <v>545</v>
      </c>
      <c r="D187" s="288"/>
      <c r="E187" s="288"/>
      <c r="F187" s="288"/>
      <c r="G187" s="288"/>
      <c r="H187" s="153" t="s">
        <v>64</v>
      </c>
      <c r="I187" s="157">
        <v>4</v>
      </c>
      <c r="K187" s="215"/>
      <c r="M187" s="149">
        <f>I187*K187</f>
        <v>0</v>
      </c>
    </row>
    <row r="188" spans="1:16" x14ac:dyDescent="0.2">
      <c r="A188" s="290" t="s">
        <v>544</v>
      </c>
      <c r="B188" s="290"/>
      <c r="C188" s="290"/>
      <c r="D188" s="290"/>
      <c r="E188" s="290"/>
      <c r="F188" s="290"/>
      <c r="G188" s="290"/>
      <c r="H188" s="290"/>
      <c r="I188" s="290"/>
      <c r="J188" s="290"/>
      <c r="K188" s="290"/>
      <c r="L188" s="164">
        <f>SUM(L184:L187)</f>
        <v>0</v>
      </c>
      <c r="M188" s="164">
        <f>SUM(M184:M187)</f>
        <v>0</v>
      </c>
      <c r="N188" s="164">
        <f>SUM(L188:M188)</f>
        <v>0</v>
      </c>
    </row>
    <row r="189" spans="1:16" x14ac:dyDescent="0.2">
      <c r="C189" s="288"/>
      <c r="D189" s="288"/>
      <c r="E189" s="288"/>
      <c r="F189" s="288"/>
      <c r="G189" s="288"/>
      <c r="I189" s="157"/>
    </row>
    <row r="190" spans="1:16" x14ac:dyDescent="0.2">
      <c r="C190" s="185"/>
      <c r="D190" s="185"/>
      <c r="E190" s="185"/>
      <c r="F190" s="185"/>
      <c r="G190" s="185"/>
      <c r="I190" s="157"/>
    </row>
    <row r="191" spans="1:16" x14ac:dyDescent="0.2">
      <c r="A191" s="289" t="s">
        <v>543</v>
      </c>
      <c r="B191" s="289"/>
      <c r="C191" s="289"/>
      <c r="D191" s="289"/>
      <c r="E191" s="289"/>
      <c r="F191" s="289"/>
      <c r="G191" s="289"/>
      <c r="I191" s="157"/>
      <c r="N191" s="164"/>
    </row>
    <row r="192" spans="1:16" x14ac:dyDescent="0.2">
      <c r="A192" s="143" t="s">
        <v>904</v>
      </c>
      <c r="C192" s="288" t="s">
        <v>542</v>
      </c>
      <c r="D192" s="288"/>
      <c r="E192" s="288"/>
      <c r="F192" s="288"/>
      <c r="G192" s="288"/>
      <c r="H192" s="153" t="s">
        <v>67</v>
      </c>
      <c r="I192" s="157">
        <v>9.5</v>
      </c>
      <c r="J192" s="214"/>
      <c r="K192" s="215"/>
      <c r="L192" s="149">
        <f>I192*J192</f>
        <v>0</v>
      </c>
      <c r="M192" s="149">
        <f>I192*K192</f>
        <v>0</v>
      </c>
    </row>
    <row r="193" spans="1:14" x14ac:dyDescent="0.2">
      <c r="A193" s="143" t="s">
        <v>905</v>
      </c>
      <c r="C193" s="288" t="s">
        <v>541</v>
      </c>
      <c r="D193" s="288"/>
      <c r="E193" s="288"/>
      <c r="F193" s="288"/>
      <c r="G193" s="288"/>
      <c r="H193" s="153" t="s">
        <v>67</v>
      </c>
      <c r="I193" s="157">
        <v>0.5</v>
      </c>
      <c r="J193" s="214"/>
      <c r="K193" s="215"/>
      <c r="L193" s="149">
        <f>I193*J193</f>
        <v>0</v>
      </c>
      <c r="M193" s="149">
        <f>I193*K193</f>
        <v>0</v>
      </c>
    </row>
    <row r="194" spans="1:14" x14ac:dyDescent="0.2">
      <c r="A194" s="143" t="s">
        <v>906</v>
      </c>
      <c r="C194" s="288" t="s">
        <v>540</v>
      </c>
      <c r="D194" s="288"/>
      <c r="E194" s="288"/>
      <c r="F194" s="288"/>
      <c r="G194" s="288"/>
      <c r="H194" s="153" t="s">
        <v>64</v>
      </c>
      <c r="I194" s="157">
        <v>1</v>
      </c>
      <c r="J194" s="214"/>
      <c r="K194" s="215"/>
      <c r="L194" s="149">
        <f>I194*J194</f>
        <v>0</v>
      </c>
      <c r="M194" s="149">
        <f>I194*K194</f>
        <v>0</v>
      </c>
    </row>
    <row r="195" spans="1:14" x14ac:dyDescent="0.2">
      <c r="A195" s="143" t="s">
        <v>907</v>
      </c>
      <c r="C195" s="288" t="s">
        <v>539</v>
      </c>
      <c r="D195" s="288"/>
      <c r="E195" s="288"/>
      <c r="F195" s="288"/>
      <c r="G195" s="288"/>
      <c r="H195" s="153" t="s">
        <v>64</v>
      </c>
      <c r="I195" s="157">
        <v>2</v>
      </c>
      <c r="J195" s="214"/>
      <c r="K195" s="215"/>
      <c r="L195" s="149">
        <f>I195*J195</f>
        <v>0</v>
      </c>
      <c r="M195" s="149">
        <f>I195*K195</f>
        <v>0</v>
      </c>
    </row>
    <row r="196" spans="1:14" x14ac:dyDescent="0.2">
      <c r="A196" s="143" t="s">
        <v>908</v>
      </c>
      <c r="C196" s="288" t="s">
        <v>538</v>
      </c>
      <c r="D196" s="288"/>
      <c r="E196" s="288"/>
      <c r="F196" s="288"/>
      <c r="G196" s="288"/>
      <c r="H196" s="153" t="s">
        <v>64</v>
      </c>
      <c r="I196" s="157">
        <v>3</v>
      </c>
      <c r="J196" s="214"/>
      <c r="K196" s="215"/>
      <c r="L196" s="149">
        <f>I196*J196</f>
        <v>0</v>
      </c>
      <c r="M196" s="149">
        <f>I196*K196</f>
        <v>0</v>
      </c>
    </row>
    <row r="197" spans="1:14" x14ac:dyDescent="0.2">
      <c r="A197" s="290" t="s">
        <v>537</v>
      </c>
      <c r="B197" s="290"/>
      <c r="C197" s="290"/>
      <c r="D197" s="290"/>
      <c r="E197" s="290"/>
      <c r="F197" s="290"/>
      <c r="G197" s="290"/>
      <c r="H197" s="290"/>
      <c r="I197" s="290"/>
      <c r="J197" s="290"/>
      <c r="K197" s="290"/>
      <c r="L197" s="164">
        <f>SUM(L192:L196)</f>
        <v>0</v>
      </c>
      <c r="M197" s="164">
        <f>SUM(M192:M196)</f>
        <v>0</v>
      </c>
      <c r="N197" s="164">
        <f>SUM(L197:M197)</f>
        <v>0</v>
      </c>
    </row>
    <row r="198" spans="1:14" x14ac:dyDescent="0.2">
      <c r="A198" s="187"/>
      <c r="B198" s="187"/>
      <c r="C198" s="187"/>
      <c r="D198" s="187"/>
      <c r="E198" s="187"/>
      <c r="F198" s="187"/>
      <c r="G198" s="187"/>
      <c r="H198" s="187"/>
      <c r="I198" s="187"/>
      <c r="J198" s="187"/>
      <c r="K198" s="187"/>
      <c r="L198" s="164"/>
      <c r="M198" s="164"/>
      <c r="N198" s="164"/>
    </row>
    <row r="199" spans="1:14" x14ac:dyDescent="0.2">
      <c r="A199" s="187"/>
      <c r="B199" s="187"/>
      <c r="C199" s="187"/>
      <c r="D199" s="187"/>
      <c r="E199" s="187"/>
      <c r="F199" s="187"/>
      <c r="G199" s="187"/>
      <c r="H199" s="187"/>
      <c r="I199" s="187"/>
      <c r="J199" s="187"/>
      <c r="K199" s="187"/>
      <c r="L199" s="164"/>
      <c r="M199" s="164"/>
      <c r="N199" s="164"/>
    </row>
    <row r="200" spans="1:14" x14ac:dyDescent="0.2">
      <c r="A200" s="289" t="s">
        <v>536</v>
      </c>
      <c r="B200" s="289"/>
      <c r="C200" s="289"/>
      <c r="D200" s="289"/>
      <c r="E200" s="289"/>
      <c r="F200" s="289"/>
      <c r="G200" s="289"/>
      <c r="I200" s="157"/>
      <c r="N200" s="164"/>
    </row>
    <row r="201" spans="1:14" x14ac:dyDescent="0.2">
      <c r="A201" s="143" t="s">
        <v>909</v>
      </c>
      <c r="C201" s="288" t="s">
        <v>535</v>
      </c>
      <c r="D201" s="288"/>
      <c r="E201" s="288"/>
      <c r="F201" s="288"/>
      <c r="G201" s="288"/>
      <c r="H201" s="205" t="s">
        <v>64</v>
      </c>
      <c r="I201" s="206">
        <v>2</v>
      </c>
      <c r="J201" s="218"/>
      <c r="K201" s="219"/>
      <c r="L201" s="149">
        <f>I201*J201</f>
        <v>0</v>
      </c>
      <c r="M201" s="149">
        <f>I201*K201</f>
        <v>0</v>
      </c>
    </row>
    <row r="202" spans="1:14" x14ac:dyDescent="0.2">
      <c r="A202" s="290" t="s">
        <v>534</v>
      </c>
      <c r="B202" s="290"/>
      <c r="C202" s="290"/>
      <c r="D202" s="290"/>
      <c r="E202" s="290"/>
      <c r="F202" s="290"/>
      <c r="G202" s="290"/>
      <c r="H202" s="290"/>
      <c r="I202" s="290"/>
      <c r="J202" s="290"/>
      <c r="K202" s="290"/>
      <c r="L202" s="164">
        <f>SUM(L201:L201)</f>
        <v>0</v>
      </c>
      <c r="M202" s="164">
        <f>SUM(M201:M201)</f>
        <v>0</v>
      </c>
      <c r="N202" s="164">
        <f>SUM(L202:M202)</f>
        <v>0</v>
      </c>
    </row>
    <row r="203" spans="1:14" x14ac:dyDescent="0.2">
      <c r="A203" s="187"/>
      <c r="B203" s="187"/>
      <c r="C203" s="187"/>
      <c r="D203" s="187"/>
      <c r="E203" s="187"/>
      <c r="F203" s="187"/>
      <c r="G203" s="187"/>
      <c r="H203" s="187"/>
      <c r="I203" s="187"/>
      <c r="J203" s="187"/>
      <c r="K203" s="187"/>
      <c r="L203" s="164"/>
      <c r="M203" s="164"/>
      <c r="N203" s="164"/>
    </row>
    <row r="204" spans="1:14" x14ac:dyDescent="0.2">
      <c r="A204" s="187"/>
      <c r="B204" s="187"/>
      <c r="C204" s="291" t="s">
        <v>25</v>
      </c>
      <c r="D204" s="291"/>
      <c r="E204" s="291"/>
      <c r="F204" s="291"/>
      <c r="G204" s="291"/>
      <c r="H204" s="187"/>
      <c r="I204" s="187"/>
      <c r="J204" s="187"/>
      <c r="K204" s="187"/>
      <c r="L204" s="164">
        <f>SUM(L202,L197,L188,L181)</f>
        <v>0</v>
      </c>
      <c r="M204" s="164"/>
      <c r="N204" s="164"/>
    </row>
    <row r="205" spans="1:14" x14ac:dyDescent="0.2">
      <c r="A205" s="187"/>
      <c r="B205" s="187"/>
      <c r="C205" s="188"/>
      <c r="D205" s="188"/>
      <c r="E205" s="188"/>
      <c r="F205" s="188"/>
      <c r="G205" s="188"/>
      <c r="H205" s="187"/>
      <c r="I205" s="187"/>
      <c r="J205" s="187"/>
      <c r="K205" s="187"/>
      <c r="L205" s="164"/>
      <c r="M205" s="164"/>
      <c r="N205" s="164"/>
    </row>
    <row r="206" spans="1:14" x14ac:dyDescent="0.2">
      <c r="A206" s="165" t="s">
        <v>910</v>
      </c>
      <c r="B206" s="187"/>
      <c r="C206" s="288" t="s">
        <v>533</v>
      </c>
      <c r="D206" s="288"/>
      <c r="E206" s="288"/>
      <c r="F206" s="288"/>
      <c r="G206" s="288"/>
      <c r="H206" s="167">
        <v>0.05</v>
      </c>
      <c r="I206" s="187"/>
      <c r="J206" s="187"/>
      <c r="K206" s="187"/>
      <c r="L206" s="149">
        <f>L188*0.05</f>
        <v>0</v>
      </c>
      <c r="M206" s="164"/>
      <c r="N206" s="164"/>
    </row>
    <row r="207" spans="1:14" x14ac:dyDescent="0.2">
      <c r="A207" s="165" t="s">
        <v>911</v>
      </c>
      <c r="C207" s="288" t="s">
        <v>532</v>
      </c>
      <c r="D207" s="288"/>
      <c r="E207" s="288"/>
      <c r="F207" s="288"/>
      <c r="G207" s="288"/>
      <c r="H207" s="207">
        <v>0.03</v>
      </c>
      <c r="I207" s="157"/>
      <c r="L207" s="149">
        <f>L204*0.03</f>
        <v>0</v>
      </c>
      <c r="N207" s="159"/>
    </row>
    <row r="208" spans="1:14" x14ac:dyDescent="0.2">
      <c r="A208" s="165"/>
      <c r="C208" s="185"/>
      <c r="D208" s="185"/>
      <c r="E208" s="185"/>
      <c r="F208" s="185"/>
      <c r="G208" s="185"/>
      <c r="H208" s="191"/>
      <c r="I208" s="157"/>
      <c r="N208" s="159"/>
    </row>
    <row r="209" spans="1:14" ht="15.75" x14ac:dyDescent="0.25">
      <c r="A209" s="286" t="s">
        <v>531</v>
      </c>
      <c r="B209" s="286"/>
      <c r="C209" s="286"/>
      <c r="D209" s="286"/>
      <c r="E209" s="286"/>
      <c r="F209" s="286"/>
      <c r="G209" s="286"/>
      <c r="H209" s="172"/>
      <c r="I209" s="173"/>
      <c r="J209" s="174"/>
      <c r="K209" s="173"/>
      <c r="L209" s="175">
        <f>SUM(L204:L207)</f>
        <v>0</v>
      </c>
      <c r="M209" s="175">
        <f>SUM(M202,M197,M188,M181)</f>
        <v>0</v>
      </c>
      <c r="N209" s="192">
        <f>SUM(L209:M209)</f>
        <v>0</v>
      </c>
    </row>
    <row r="210" spans="1:14" ht="15.75" x14ac:dyDescent="0.25">
      <c r="A210" s="177"/>
      <c r="B210" s="177"/>
      <c r="C210" s="177"/>
      <c r="D210" s="177"/>
      <c r="E210" s="177"/>
      <c r="F210" s="177"/>
      <c r="G210" s="177"/>
      <c r="H210" s="178"/>
      <c r="I210" s="179"/>
      <c r="J210" s="180"/>
      <c r="K210" s="179"/>
      <c r="L210" s="181"/>
      <c r="M210" s="181"/>
      <c r="N210" s="181"/>
    </row>
    <row r="211" spans="1:14" x14ac:dyDescent="0.2">
      <c r="A211" s="208"/>
      <c r="B211" s="208"/>
      <c r="C211" s="208"/>
      <c r="D211" s="208"/>
      <c r="E211" s="208"/>
      <c r="F211" s="208"/>
      <c r="G211" s="208"/>
      <c r="H211" s="208"/>
      <c r="I211" s="208"/>
      <c r="J211" s="208"/>
      <c r="K211" s="208"/>
      <c r="L211" s="208"/>
      <c r="M211" s="208"/>
      <c r="N211" s="208"/>
    </row>
    <row r="212" spans="1:14" x14ac:dyDescent="0.2">
      <c r="A212" s="153" t="s">
        <v>530</v>
      </c>
      <c r="B212" s="153"/>
      <c r="C212" s="281" t="s">
        <v>529</v>
      </c>
      <c r="D212" s="281"/>
      <c r="E212" s="281"/>
      <c r="F212" s="281"/>
      <c r="G212" s="281"/>
      <c r="H212" s="153" t="s">
        <v>528</v>
      </c>
      <c r="I212" s="153" t="s">
        <v>53</v>
      </c>
      <c r="J212" s="282" t="s">
        <v>527</v>
      </c>
      <c r="K212" s="282"/>
      <c r="L212" s="283" t="s">
        <v>526</v>
      </c>
      <c r="M212" s="283"/>
      <c r="N212" s="153" t="s">
        <v>56</v>
      </c>
    </row>
    <row r="213" spans="1:14" x14ac:dyDescent="0.2">
      <c r="J213" s="154" t="s">
        <v>525</v>
      </c>
      <c r="K213" s="155" t="s">
        <v>524</v>
      </c>
      <c r="L213" s="156" t="s">
        <v>525</v>
      </c>
      <c r="M213" s="156" t="s">
        <v>524</v>
      </c>
    </row>
    <row r="214" spans="1:14" ht="15.75" x14ac:dyDescent="0.25">
      <c r="A214" s="177"/>
      <c r="B214" s="177"/>
      <c r="C214" s="177"/>
      <c r="D214" s="177"/>
      <c r="E214" s="177"/>
      <c r="F214" s="177"/>
      <c r="G214" s="177"/>
      <c r="H214" s="178"/>
      <c r="I214" s="179"/>
      <c r="J214" s="180"/>
      <c r="K214" s="179"/>
      <c r="L214" s="181"/>
      <c r="M214" s="181"/>
      <c r="N214" s="181"/>
    </row>
    <row r="215" spans="1:14" ht="15.75" x14ac:dyDescent="0.25">
      <c r="A215" s="292" t="s">
        <v>523</v>
      </c>
      <c r="B215" s="292"/>
      <c r="C215" s="292"/>
      <c r="D215" s="292"/>
      <c r="E215" s="292"/>
    </row>
    <row r="216" spans="1:14" x14ac:dyDescent="0.2">
      <c r="A216" s="294"/>
      <c r="B216" s="294"/>
      <c r="C216" s="294"/>
      <c r="D216" s="294"/>
      <c r="E216" s="294"/>
      <c r="F216" s="294"/>
      <c r="G216" s="294"/>
      <c r="I216" s="157"/>
      <c r="N216" s="164"/>
    </row>
    <row r="217" spans="1:14" x14ac:dyDescent="0.2">
      <c r="A217" s="143" t="s">
        <v>912</v>
      </c>
      <c r="C217" s="288" t="s">
        <v>522</v>
      </c>
      <c r="D217" s="288"/>
      <c r="E217" s="288"/>
      <c r="F217" s="288"/>
      <c r="G217" s="288"/>
      <c r="H217" s="153" t="s">
        <v>61</v>
      </c>
      <c r="I217" s="157">
        <v>800</v>
      </c>
      <c r="K217" s="215"/>
      <c r="M217" s="149">
        <f t="shared" ref="M217:M234" si="7">I217*K217</f>
        <v>0</v>
      </c>
    </row>
    <row r="218" spans="1:14" x14ac:dyDescent="0.2">
      <c r="A218" s="143" t="s">
        <v>913</v>
      </c>
      <c r="C218" s="288" t="s">
        <v>521</v>
      </c>
      <c r="D218" s="288"/>
      <c r="E218" s="288"/>
      <c r="F218" s="288"/>
      <c r="G218" s="288"/>
      <c r="H218" s="153" t="s">
        <v>61</v>
      </c>
      <c r="I218" s="157">
        <v>420</v>
      </c>
      <c r="K218" s="215"/>
      <c r="M218" s="149">
        <f t="shared" si="7"/>
        <v>0</v>
      </c>
    </row>
    <row r="219" spans="1:14" x14ac:dyDescent="0.2">
      <c r="A219" s="143" t="s">
        <v>914</v>
      </c>
      <c r="C219" s="288" t="s">
        <v>520</v>
      </c>
      <c r="D219" s="288"/>
      <c r="E219" s="288"/>
      <c r="F219" s="288"/>
      <c r="G219" s="288"/>
      <c r="H219" s="153" t="s">
        <v>61</v>
      </c>
      <c r="I219" s="157">
        <v>100</v>
      </c>
      <c r="K219" s="215"/>
      <c r="M219" s="149">
        <f t="shared" si="7"/>
        <v>0</v>
      </c>
    </row>
    <row r="220" spans="1:14" x14ac:dyDescent="0.2">
      <c r="A220" s="143" t="s">
        <v>915</v>
      </c>
      <c r="C220" s="288" t="s">
        <v>519</v>
      </c>
      <c r="D220" s="288"/>
      <c r="E220" s="288"/>
      <c r="F220" s="288"/>
      <c r="G220" s="288"/>
      <c r="H220" s="153" t="s">
        <v>61</v>
      </c>
      <c r="I220" s="157">
        <v>50</v>
      </c>
      <c r="K220" s="215"/>
      <c r="M220" s="149">
        <f t="shared" si="7"/>
        <v>0</v>
      </c>
    </row>
    <row r="221" spans="1:14" x14ac:dyDescent="0.2">
      <c r="A221" s="143" t="s">
        <v>916</v>
      </c>
      <c r="C221" s="288" t="s">
        <v>518</v>
      </c>
      <c r="D221" s="288"/>
      <c r="E221" s="288"/>
      <c r="F221" s="288"/>
      <c r="G221" s="288"/>
      <c r="H221" s="153" t="s">
        <v>61</v>
      </c>
      <c r="I221" s="157">
        <v>210</v>
      </c>
      <c r="K221" s="215"/>
      <c r="M221" s="149">
        <f t="shared" si="7"/>
        <v>0</v>
      </c>
    </row>
    <row r="222" spans="1:14" x14ac:dyDescent="0.2">
      <c r="A222" s="143" t="s">
        <v>917</v>
      </c>
      <c r="C222" s="288" t="s">
        <v>517</v>
      </c>
      <c r="D222" s="288"/>
      <c r="E222" s="288"/>
      <c r="F222" s="288"/>
      <c r="G222" s="288"/>
      <c r="H222" s="153" t="s">
        <v>61</v>
      </c>
      <c r="I222" s="157">
        <v>60</v>
      </c>
      <c r="K222" s="215"/>
      <c r="M222" s="149">
        <f t="shared" si="7"/>
        <v>0</v>
      </c>
    </row>
    <row r="223" spans="1:14" x14ac:dyDescent="0.2">
      <c r="A223" s="143" t="s">
        <v>918</v>
      </c>
      <c r="C223" s="288" t="s">
        <v>516</v>
      </c>
      <c r="D223" s="288"/>
      <c r="E223" s="288"/>
      <c r="F223" s="288"/>
      <c r="G223" s="288"/>
      <c r="H223" s="153" t="s">
        <v>61</v>
      </c>
      <c r="I223" s="157">
        <v>310</v>
      </c>
      <c r="K223" s="215"/>
      <c r="M223" s="149">
        <f t="shared" si="7"/>
        <v>0</v>
      </c>
    </row>
    <row r="224" spans="1:14" x14ac:dyDescent="0.2">
      <c r="A224" s="143" t="s">
        <v>919</v>
      </c>
      <c r="C224" s="288" t="s">
        <v>515</v>
      </c>
      <c r="D224" s="288"/>
      <c r="E224" s="288"/>
      <c r="F224" s="288"/>
      <c r="G224" s="288"/>
      <c r="H224" s="153" t="s">
        <v>61</v>
      </c>
      <c r="I224" s="157">
        <v>110</v>
      </c>
      <c r="K224" s="215"/>
      <c r="M224" s="149">
        <f t="shared" si="7"/>
        <v>0</v>
      </c>
    </row>
    <row r="225" spans="1:14" x14ac:dyDescent="0.2">
      <c r="A225" s="143" t="s">
        <v>920</v>
      </c>
      <c r="C225" s="185" t="s">
        <v>514</v>
      </c>
      <c r="D225" s="185"/>
      <c r="E225" s="185"/>
      <c r="F225" s="185"/>
      <c r="G225" s="185"/>
      <c r="H225" s="153" t="s">
        <v>64</v>
      </c>
      <c r="I225" s="157">
        <v>1</v>
      </c>
      <c r="J225" s="214"/>
      <c r="K225" s="215"/>
      <c r="L225" s="149">
        <f>I225*J225</f>
        <v>0</v>
      </c>
      <c r="M225" s="149">
        <f t="shared" si="7"/>
        <v>0</v>
      </c>
    </row>
    <row r="226" spans="1:14" x14ac:dyDescent="0.2">
      <c r="A226" s="143" t="s">
        <v>921</v>
      </c>
      <c r="C226" s="288" t="s">
        <v>513</v>
      </c>
      <c r="D226" s="288"/>
      <c r="E226" s="288"/>
      <c r="F226" s="288"/>
      <c r="G226" s="288"/>
      <c r="H226" s="153" t="s">
        <v>61</v>
      </c>
      <c r="I226" s="209">
        <v>110</v>
      </c>
      <c r="K226" s="215"/>
      <c r="M226" s="149">
        <f t="shared" si="7"/>
        <v>0</v>
      </c>
    </row>
    <row r="227" spans="1:14" x14ac:dyDescent="0.2">
      <c r="A227" s="143" t="s">
        <v>922</v>
      </c>
      <c r="C227" s="185" t="s">
        <v>512</v>
      </c>
      <c r="D227" s="185"/>
      <c r="E227" s="185"/>
      <c r="F227" s="185"/>
      <c r="G227" s="185"/>
      <c r="H227" s="153" t="s">
        <v>64</v>
      </c>
      <c r="I227" s="209">
        <v>1</v>
      </c>
      <c r="K227" s="215"/>
      <c r="M227" s="149">
        <f t="shared" si="7"/>
        <v>0</v>
      </c>
    </row>
    <row r="228" spans="1:14" x14ac:dyDescent="0.2">
      <c r="A228" s="143" t="s">
        <v>923</v>
      </c>
      <c r="C228" s="288" t="s">
        <v>511</v>
      </c>
      <c r="D228" s="288"/>
      <c r="E228" s="288"/>
      <c r="F228" s="288"/>
      <c r="G228" s="288"/>
      <c r="H228" s="153" t="s">
        <v>61</v>
      </c>
      <c r="I228" s="157">
        <v>120</v>
      </c>
      <c r="J228" s="214"/>
      <c r="K228" s="215"/>
      <c r="L228" s="149">
        <f>I228*J228</f>
        <v>0</v>
      </c>
      <c r="M228" s="149">
        <f t="shared" si="7"/>
        <v>0</v>
      </c>
    </row>
    <row r="229" spans="1:14" ht="14.25" x14ac:dyDescent="0.2">
      <c r="A229" s="143" t="s">
        <v>924</v>
      </c>
      <c r="C229" s="288" t="s">
        <v>510</v>
      </c>
      <c r="D229" s="288"/>
      <c r="E229" s="288"/>
      <c r="F229" s="288"/>
      <c r="G229" s="288"/>
      <c r="H229" s="153" t="s">
        <v>61</v>
      </c>
      <c r="I229" s="157">
        <v>160</v>
      </c>
      <c r="J229" s="214"/>
      <c r="K229" s="215"/>
      <c r="L229" s="149">
        <f>I229*J229</f>
        <v>0</v>
      </c>
      <c r="M229" s="149">
        <f t="shared" si="7"/>
        <v>0</v>
      </c>
    </row>
    <row r="230" spans="1:14" x14ac:dyDescent="0.2">
      <c r="A230" s="143" t="s">
        <v>925</v>
      </c>
      <c r="C230" s="288" t="s">
        <v>509</v>
      </c>
      <c r="D230" s="288"/>
      <c r="E230" s="288"/>
      <c r="F230" s="288"/>
      <c r="G230" s="288"/>
      <c r="H230" s="153" t="s">
        <v>64</v>
      </c>
      <c r="I230" s="157">
        <v>310</v>
      </c>
      <c r="J230" s="214"/>
      <c r="K230" s="215"/>
      <c r="L230" s="149">
        <f>I230*J230</f>
        <v>0</v>
      </c>
      <c r="M230" s="149">
        <f t="shared" si="7"/>
        <v>0</v>
      </c>
    </row>
    <row r="231" spans="1:14" ht="14.25" x14ac:dyDescent="0.2">
      <c r="A231" s="143" t="s">
        <v>926</v>
      </c>
      <c r="C231" s="288" t="s">
        <v>508</v>
      </c>
      <c r="D231" s="288"/>
      <c r="E231" s="288"/>
      <c r="F231" s="288"/>
      <c r="G231" s="288"/>
      <c r="H231" s="153" t="s">
        <v>507</v>
      </c>
      <c r="I231" s="157">
        <v>232</v>
      </c>
      <c r="K231" s="215"/>
      <c r="M231" s="149">
        <f t="shared" si="7"/>
        <v>0</v>
      </c>
    </row>
    <row r="232" spans="1:14" ht="14.25" x14ac:dyDescent="0.2">
      <c r="A232" s="143" t="s">
        <v>927</v>
      </c>
      <c r="C232" s="185" t="s">
        <v>506</v>
      </c>
      <c r="D232" s="185"/>
      <c r="E232" s="185"/>
      <c r="F232" s="185"/>
      <c r="G232" s="185"/>
      <c r="H232" s="153" t="s">
        <v>505</v>
      </c>
      <c r="I232" s="157">
        <v>32.700000000000003</v>
      </c>
      <c r="K232" s="215"/>
      <c r="M232" s="149">
        <f t="shared" si="7"/>
        <v>0</v>
      </c>
    </row>
    <row r="233" spans="1:14" x14ac:dyDescent="0.2">
      <c r="A233" s="143" t="s">
        <v>928</v>
      </c>
      <c r="C233" s="288" t="s">
        <v>504</v>
      </c>
      <c r="D233" s="288"/>
      <c r="E233" s="288"/>
      <c r="F233" s="288"/>
      <c r="G233" s="288"/>
      <c r="H233" s="153" t="s">
        <v>64</v>
      </c>
      <c r="I233" s="157">
        <v>1</v>
      </c>
      <c r="K233" s="215"/>
      <c r="M233" s="149">
        <f t="shared" si="7"/>
        <v>0</v>
      </c>
    </row>
    <row r="234" spans="1:14" x14ac:dyDescent="0.2">
      <c r="A234" s="143" t="s">
        <v>929</v>
      </c>
      <c r="C234" s="288" t="s">
        <v>503</v>
      </c>
      <c r="D234" s="288"/>
      <c r="E234" s="288"/>
      <c r="F234" s="288"/>
      <c r="G234" s="288"/>
      <c r="H234" s="153" t="s">
        <v>64</v>
      </c>
      <c r="I234" s="157">
        <v>1</v>
      </c>
      <c r="K234" s="215"/>
      <c r="M234" s="149">
        <f t="shared" si="7"/>
        <v>0</v>
      </c>
    </row>
    <row r="235" spans="1:14" x14ac:dyDescent="0.2">
      <c r="A235" s="295"/>
      <c r="B235" s="295"/>
      <c r="C235" s="295"/>
      <c r="D235" s="295"/>
      <c r="E235" s="295"/>
      <c r="F235" s="295"/>
      <c r="G235" s="295"/>
      <c r="H235" s="295"/>
      <c r="I235" s="295"/>
      <c r="J235" s="295"/>
      <c r="K235" s="295"/>
      <c r="L235" s="164"/>
      <c r="M235" s="164"/>
      <c r="N235" s="164"/>
    </row>
    <row r="236" spans="1:14" ht="15.75" x14ac:dyDescent="0.25">
      <c r="A236" s="286" t="s">
        <v>502</v>
      </c>
      <c r="B236" s="286"/>
      <c r="C236" s="286"/>
      <c r="D236" s="286"/>
      <c r="E236" s="286"/>
      <c r="F236" s="286"/>
      <c r="G236" s="286"/>
      <c r="H236" s="172"/>
      <c r="I236" s="173"/>
      <c r="J236" s="174"/>
      <c r="K236" s="173"/>
      <c r="L236" s="175">
        <f>SUM(L217:L235)</f>
        <v>0</v>
      </c>
      <c r="M236" s="175">
        <f>SUM(M217:M235)</f>
        <v>0</v>
      </c>
      <c r="N236" s="192">
        <f>SUM(L236:M236)</f>
        <v>0</v>
      </c>
    </row>
    <row r="237" spans="1:14" x14ac:dyDescent="0.2">
      <c r="A237" s="296" t="s">
        <v>501</v>
      </c>
      <c r="B237" s="296"/>
      <c r="C237" s="296"/>
      <c r="D237" s="296"/>
      <c r="E237" s="296"/>
      <c r="F237" s="296"/>
      <c r="G237" s="296"/>
      <c r="H237" s="296"/>
      <c r="I237" s="296"/>
      <c r="J237" s="296"/>
      <c r="K237" s="296"/>
      <c r="L237" s="296"/>
      <c r="M237" s="296"/>
      <c r="N237" s="296"/>
    </row>
    <row r="238" spans="1:14" x14ac:dyDescent="0.2">
      <c r="A238" s="208"/>
      <c r="B238" s="208"/>
      <c r="C238" s="208"/>
      <c r="D238" s="208"/>
      <c r="E238" s="208"/>
      <c r="F238" s="208"/>
      <c r="G238" s="208"/>
      <c r="H238" s="208"/>
      <c r="I238" s="208"/>
      <c r="J238" s="208"/>
      <c r="K238" s="208"/>
      <c r="L238" s="208"/>
      <c r="M238" s="208"/>
      <c r="N238" s="208"/>
    </row>
    <row r="239" spans="1:14" x14ac:dyDescent="0.2">
      <c r="A239" s="208"/>
      <c r="B239" s="208"/>
      <c r="C239" s="208"/>
      <c r="D239" s="208"/>
      <c r="E239" s="208"/>
      <c r="F239" s="208"/>
      <c r="G239" s="208"/>
      <c r="H239" s="208"/>
      <c r="I239" s="208"/>
      <c r="J239" s="208"/>
      <c r="K239" s="208"/>
      <c r="L239" s="208"/>
      <c r="M239" s="208"/>
      <c r="N239" s="208"/>
    </row>
    <row r="240" spans="1:14" ht="15.75" x14ac:dyDescent="0.25">
      <c r="A240" s="184" t="s">
        <v>500</v>
      </c>
      <c r="B240" s="184"/>
      <c r="C240" s="184"/>
      <c r="D240" s="184"/>
      <c r="E240" s="184"/>
    </row>
    <row r="241" spans="1:14" x14ac:dyDescent="0.2">
      <c r="A241" s="143" t="s">
        <v>930</v>
      </c>
      <c r="C241" s="288" t="s">
        <v>499</v>
      </c>
      <c r="D241" s="288"/>
      <c r="E241" s="288"/>
      <c r="F241" s="288"/>
      <c r="G241" s="288"/>
      <c r="H241" s="153" t="s">
        <v>488</v>
      </c>
      <c r="I241" s="157">
        <v>30</v>
      </c>
      <c r="K241" s="215"/>
      <c r="M241" s="149">
        <f>I241*K241</f>
        <v>0</v>
      </c>
    </row>
    <row r="242" spans="1:14" x14ac:dyDescent="0.2">
      <c r="A242" s="143" t="s">
        <v>931</v>
      </c>
      <c r="C242" s="185" t="s">
        <v>498</v>
      </c>
      <c r="D242" s="185"/>
      <c r="E242" s="185"/>
      <c r="F242" s="185"/>
      <c r="G242" s="185"/>
      <c r="H242" s="153" t="s">
        <v>0</v>
      </c>
      <c r="I242" s="157">
        <v>2.9</v>
      </c>
      <c r="M242" s="149">
        <f>(L82+L166+L209)*0.029</f>
        <v>0</v>
      </c>
    </row>
    <row r="243" spans="1:14" x14ac:dyDescent="0.2">
      <c r="C243" s="185"/>
      <c r="D243" s="185" t="s">
        <v>497</v>
      </c>
      <c r="E243" s="185"/>
      <c r="F243" s="185"/>
      <c r="G243" s="185"/>
      <c r="I243" s="157"/>
    </row>
    <row r="244" spans="1:14" x14ac:dyDescent="0.2">
      <c r="C244" s="185"/>
      <c r="D244" s="185" t="s">
        <v>496</v>
      </c>
      <c r="E244" s="185"/>
      <c r="F244" s="185"/>
      <c r="G244" s="185"/>
      <c r="I244" s="157"/>
    </row>
    <row r="245" spans="1:14" x14ac:dyDescent="0.2">
      <c r="C245" s="185"/>
      <c r="D245" s="185"/>
      <c r="E245" s="185"/>
      <c r="F245" s="185"/>
      <c r="G245" s="185"/>
      <c r="I245" s="157"/>
    </row>
    <row r="246" spans="1:14" x14ac:dyDescent="0.2">
      <c r="C246" s="297"/>
      <c r="D246" s="297"/>
      <c r="E246" s="297"/>
      <c r="F246" s="297"/>
      <c r="G246" s="297"/>
      <c r="I246" s="157"/>
    </row>
    <row r="247" spans="1:14" ht="15.75" x14ac:dyDescent="0.25">
      <c r="A247" s="286" t="s">
        <v>495</v>
      </c>
      <c r="B247" s="286"/>
      <c r="C247" s="286"/>
      <c r="D247" s="286"/>
      <c r="E247" s="286"/>
      <c r="F247" s="286"/>
      <c r="G247" s="286"/>
      <c r="H247" s="172"/>
      <c r="I247" s="173"/>
      <c r="J247" s="174"/>
      <c r="K247" s="173"/>
      <c r="L247" s="175"/>
      <c r="M247" s="175">
        <f>SUM(M241:M246)</f>
        <v>0</v>
      </c>
      <c r="N247" s="192">
        <f>SUM(L247:M247)</f>
        <v>0</v>
      </c>
    </row>
    <row r="248" spans="1:14" x14ac:dyDescent="0.2">
      <c r="A248" s="208"/>
      <c r="B248" s="208"/>
      <c r="C248" s="208"/>
      <c r="D248" s="208"/>
      <c r="E248" s="208"/>
      <c r="F248" s="208"/>
      <c r="G248" s="208"/>
      <c r="H248" s="208"/>
      <c r="I248" s="208"/>
      <c r="J248" s="208"/>
      <c r="K248" s="208"/>
      <c r="L248" s="208"/>
      <c r="M248" s="208"/>
      <c r="N248" s="208"/>
    </row>
    <row r="249" spans="1:14" x14ac:dyDescent="0.2">
      <c r="A249" s="208"/>
      <c r="B249" s="208"/>
      <c r="C249" s="208"/>
      <c r="D249" s="208"/>
      <c r="E249" s="208"/>
      <c r="F249" s="208"/>
      <c r="G249" s="208"/>
      <c r="H249" s="208"/>
      <c r="I249" s="208"/>
      <c r="J249" s="208"/>
      <c r="K249" s="208"/>
      <c r="L249" s="208"/>
      <c r="M249" s="208"/>
      <c r="N249" s="208"/>
    </row>
    <row r="250" spans="1:14" ht="15.75" x14ac:dyDescent="0.25">
      <c r="A250" s="292" t="s">
        <v>494</v>
      </c>
      <c r="B250" s="292"/>
      <c r="C250" s="292"/>
      <c r="D250" s="292"/>
      <c r="E250" s="292"/>
    </row>
    <row r="251" spans="1:14" x14ac:dyDescent="0.2">
      <c r="A251" s="143" t="s">
        <v>932</v>
      </c>
      <c r="C251" s="288" t="s">
        <v>493</v>
      </c>
      <c r="D251" s="288"/>
      <c r="E251" s="288"/>
      <c r="F251" s="288"/>
      <c r="G251" s="288"/>
      <c r="H251" s="153" t="s">
        <v>0</v>
      </c>
      <c r="I251" s="157">
        <v>0.5</v>
      </c>
      <c r="M251" s="149">
        <f>(L82+L166+L209)*0.005</f>
        <v>0</v>
      </c>
    </row>
    <row r="252" spans="1:14" x14ac:dyDescent="0.2">
      <c r="A252" s="143" t="s">
        <v>933</v>
      </c>
      <c r="C252" s="288" t="s">
        <v>492</v>
      </c>
      <c r="D252" s="288"/>
      <c r="E252" s="288"/>
      <c r="F252" s="288"/>
      <c r="G252" s="288"/>
      <c r="H252" s="153" t="s">
        <v>61</v>
      </c>
      <c r="I252" s="157">
        <v>420</v>
      </c>
      <c r="K252" s="215"/>
      <c r="M252" s="149">
        <f>I252*K252</f>
        <v>0</v>
      </c>
    </row>
    <row r="253" spans="1:14" x14ac:dyDescent="0.2">
      <c r="C253" s="185"/>
      <c r="D253" s="185" t="s">
        <v>490</v>
      </c>
      <c r="E253" s="185"/>
      <c r="F253" s="185"/>
      <c r="G253" s="185"/>
      <c r="I253" s="157"/>
    </row>
    <row r="254" spans="1:14" x14ac:dyDescent="0.2">
      <c r="A254" s="143" t="s">
        <v>934</v>
      </c>
      <c r="C254" s="288" t="s">
        <v>491</v>
      </c>
      <c r="D254" s="288"/>
      <c r="E254" s="288"/>
      <c r="F254" s="288"/>
      <c r="G254" s="288"/>
      <c r="H254" s="153" t="s">
        <v>64</v>
      </c>
      <c r="I254" s="157">
        <v>4</v>
      </c>
      <c r="K254" s="215"/>
      <c r="M254" s="149">
        <f>I254*K254</f>
        <v>0</v>
      </c>
    </row>
    <row r="255" spans="1:14" x14ac:dyDescent="0.2">
      <c r="C255" s="185"/>
      <c r="D255" s="185" t="s">
        <v>490</v>
      </c>
      <c r="E255" s="185"/>
      <c r="F255" s="185"/>
      <c r="G255" s="185"/>
      <c r="I255" s="157"/>
    </row>
    <row r="256" spans="1:14" x14ac:dyDescent="0.2">
      <c r="A256" s="143" t="s">
        <v>935</v>
      </c>
      <c r="C256" s="288" t="s">
        <v>489</v>
      </c>
      <c r="D256" s="288"/>
      <c r="E256" s="288"/>
      <c r="F256" s="288"/>
      <c r="G256" s="288"/>
      <c r="H256" s="153" t="s">
        <v>488</v>
      </c>
      <c r="I256" s="157">
        <v>25</v>
      </c>
      <c r="K256" s="214"/>
      <c r="M256" s="149">
        <f>I256*K256</f>
        <v>0</v>
      </c>
    </row>
    <row r="257" spans="1:14" x14ac:dyDescent="0.2">
      <c r="C257" s="185"/>
      <c r="D257" s="185" t="s">
        <v>487</v>
      </c>
      <c r="E257" s="185"/>
      <c r="F257" s="185"/>
      <c r="G257" s="185"/>
      <c r="I257" s="157"/>
      <c r="K257" s="149"/>
    </row>
    <row r="258" spans="1:14" x14ac:dyDescent="0.2">
      <c r="C258" s="185"/>
      <c r="D258" s="185"/>
      <c r="E258" s="185"/>
      <c r="F258" s="185"/>
      <c r="G258" s="185"/>
      <c r="I258" s="157"/>
      <c r="K258" s="149"/>
    </row>
    <row r="259" spans="1:14" x14ac:dyDescent="0.2">
      <c r="C259" s="288"/>
      <c r="D259" s="288"/>
      <c r="E259" s="288"/>
      <c r="F259" s="288"/>
      <c r="G259" s="288"/>
      <c r="I259" s="157"/>
    </row>
    <row r="260" spans="1:14" ht="15.75" x14ac:dyDescent="0.25">
      <c r="A260" s="286" t="s">
        <v>486</v>
      </c>
      <c r="B260" s="286"/>
      <c r="C260" s="286"/>
      <c r="D260" s="286"/>
      <c r="E260" s="286"/>
      <c r="F260" s="286"/>
      <c r="G260" s="286"/>
      <c r="H260" s="172"/>
      <c r="I260" s="173"/>
      <c r="J260" s="174"/>
      <c r="K260" s="173"/>
      <c r="L260" s="175"/>
      <c r="M260" s="175">
        <f>SUM(M251:M259)</f>
        <v>0</v>
      </c>
      <c r="N260" s="192">
        <f>SUM(L260:M260)</f>
        <v>0</v>
      </c>
    </row>
    <row r="261" spans="1:14" ht="15.75" x14ac:dyDescent="0.25">
      <c r="A261" s="292"/>
      <c r="B261" s="292"/>
      <c r="C261" s="292"/>
      <c r="D261" s="292"/>
      <c r="E261" s="292"/>
      <c r="F261" s="292"/>
      <c r="G261" s="292"/>
      <c r="H261" s="178"/>
      <c r="I261" s="179"/>
      <c r="J261" s="180"/>
      <c r="K261" s="179"/>
      <c r="L261" s="181"/>
      <c r="M261" s="181"/>
      <c r="N261" s="181"/>
    </row>
  </sheetData>
  <sheetProtection password="CC4E" sheet="1" objects="1" scenarios="1"/>
  <mergeCells count="117">
    <mergeCell ref="A247:G247"/>
    <mergeCell ref="A260:G260"/>
    <mergeCell ref="A261:G261"/>
    <mergeCell ref="A250:E250"/>
    <mergeCell ref="C251:G251"/>
    <mergeCell ref="C252:G252"/>
    <mergeCell ref="C254:G254"/>
    <mergeCell ref="C256:G256"/>
    <mergeCell ref="C259:G259"/>
    <mergeCell ref="C230:G230"/>
    <mergeCell ref="C231:G231"/>
    <mergeCell ref="C233:G233"/>
    <mergeCell ref="C234:G234"/>
    <mergeCell ref="A235:K235"/>
    <mergeCell ref="A236:G236"/>
    <mergeCell ref="A237:N237"/>
    <mergeCell ref="C241:G241"/>
    <mergeCell ref="C246:G246"/>
    <mergeCell ref="C219:G219"/>
    <mergeCell ref="C220:G220"/>
    <mergeCell ref="C221:G221"/>
    <mergeCell ref="C222:G222"/>
    <mergeCell ref="C223:G223"/>
    <mergeCell ref="C224:G224"/>
    <mergeCell ref="C226:G226"/>
    <mergeCell ref="C228:G228"/>
    <mergeCell ref="C229:G229"/>
    <mergeCell ref="C207:G207"/>
    <mergeCell ref="A209:G209"/>
    <mergeCell ref="C212:G212"/>
    <mergeCell ref="J212:K212"/>
    <mergeCell ref="L212:M212"/>
    <mergeCell ref="A215:E215"/>
    <mergeCell ref="A216:G216"/>
    <mergeCell ref="C217:G217"/>
    <mergeCell ref="C218:G218"/>
    <mergeCell ref="C194:G194"/>
    <mergeCell ref="C195:G195"/>
    <mergeCell ref="C196:G196"/>
    <mergeCell ref="A197:K197"/>
    <mergeCell ref="A200:G200"/>
    <mergeCell ref="C201:G201"/>
    <mergeCell ref="A202:K202"/>
    <mergeCell ref="C204:G204"/>
    <mergeCell ref="C206:G206"/>
    <mergeCell ref="A183:G183"/>
    <mergeCell ref="C184:G184"/>
    <mergeCell ref="C185:G185"/>
    <mergeCell ref="C187:G187"/>
    <mergeCell ref="A188:K188"/>
    <mergeCell ref="C189:G189"/>
    <mergeCell ref="A191:G191"/>
    <mergeCell ref="C192:G192"/>
    <mergeCell ref="C193:G193"/>
    <mergeCell ref="A173:E173"/>
    <mergeCell ref="C174:G174"/>
    <mergeCell ref="A175:G175"/>
    <mergeCell ref="C176:G176"/>
    <mergeCell ref="C177:G177"/>
    <mergeCell ref="C178:G178"/>
    <mergeCell ref="C179:G179"/>
    <mergeCell ref="C180:G180"/>
    <mergeCell ref="A181:K181"/>
    <mergeCell ref="C129:G129"/>
    <mergeCell ref="J129:K129"/>
    <mergeCell ref="L129:M129"/>
    <mergeCell ref="A164:K164"/>
    <mergeCell ref="A166:G166"/>
    <mergeCell ref="C168:G168"/>
    <mergeCell ref="C170:G170"/>
    <mergeCell ref="J170:K170"/>
    <mergeCell ref="L170:M170"/>
    <mergeCell ref="A90:G90"/>
    <mergeCell ref="C94:G94"/>
    <mergeCell ref="A95:K95"/>
    <mergeCell ref="A98:G98"/>
    <mergeCell ref="A108:K108"/>
    <mergeCell ref="A111:G111"/>
    <mergeCell ref="A123:K123"/>
    <mergeCell ref="C125:G125"/>
    <mergeCell ref="A126:G126"/>
    <mergeCell ref="C72:G72"/>
    <mergeCell ref="C73:G73"/>
    <mergeCell ref="C77:G77"/>
    <mergeCell ref="C79:G79"/>
    <mergeCell ref="C80:G80"/>
    <mergeCell ref="A82:G82"/>
    <mergeCell ref="C85:G85"/>
    <mergeCell ref="J85:K85"/>
    <mergeCell ref="L85:M85"/>
    <mergeCell ref="C58:G58"/>
    <mergeCell ref="C59:G59"/>
    <mergeCell ref="A60:K60"/>
    <mergeCell ref="A63:G63"/>
    <mergeCell ref="C65:G65"/>
    <mergeCell ref="C66:G66"/>
    <mergeCell ref="C67:G67"/>
    <mergeCell ref="A68:K68"/>
    <mergeCell ref="A71:G71"/>
    <mergeCell ref="A28:G28"/>
    <mergeCell ref="C29:F29"/>
    <mergeCell ref="C49:G49"/>
    <mergeCell ref="J49:K49"/>
    <mergeCell ref="L49:M49"/>
    <mergeCell ref="C52:G52"/>
    <mergeCell ref="A53:G53"/>
    <mergeCell ref="C56:G56"/>
    <mergeCell ref="C57:G57"/>
    <mergeCell ref="A1:N1"/>
    <mergeCell ref="A2:N2"/>
    <mergeCell ref="A3:N3"/>
    <mergeCell ref="C11:G11"/>
    <mergeCell ref="J11:K11"/>
    <mergeCell ref="L11:M11"/>
    <mergeCell ref="C13:F13"/>
    <mergeCell ref="C23:F23"/>
    <mergeCell ref="C26:F26"/>
  </mergeCells>
  <pageMargins left="0.78749999999999998" right="0.78749999999999998" top="0.98402777777777772" bottom="0.98402777777777772" header="0.51180555555555551" footer="0.51180555555555551"/>
  <pageSetup paperSize="9" scale="65" firstPageNumber="0" orientation="landscape" horizontalDpi="300" verticalDpi="300" r:id="rId1"/>
  <headerFooter alignWithMargins="0"/>
  <rowBreaks count="5" manualBreakCount="5">
    <brk id="47" max="16383" man="1"/>
    <brk id="83" max="16383" man="1"/>
    <brk id="127" max="16383" man="1"/>
    <brk id="168" max="16383" man="1"/>
    <brk id="210" max="1638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7"/>
  <sheetViews>
    <sheetView view="pageBreakPreview" zoomScale="115" zoomScaleNormal="100" zoomScaleSheetLayoutView="115" workbookViewId="0">
      <selection activeCell="E7" sqref="E7"/>
    </sheetView>
  </sheetViews>
  <sheetFormatPr defaultRowHeight="12.75" x14ac:dyDescent="0.2"/>
  <cols>
    <col min="1" max="1" width="7.42578125" style="8" customWidth="1"/>
    <col min="2" max="2" width="118.140625" style="9" customWidth="1"/>
    <col min="3" max="3" width="11.85546875" style="40" customWidth="1"/>
    <col min="4" max="4" width="9.28515625" style="40" customWidth="1"/>
    <col min="5" max="5" width="14.140625" style="31" customWidth="1"/>
    <col min="6" max="6" width="16.28515625" style="41" customWidth="1"/>
    <col min="7" max="254" width="9.140625" style="11"/>
    <col min="255" max="255" width="7.42578125" style="11" customWidth="1"/>
    <col min="256" max="256" width="118.140625" style="11" customWidth="1"/>
    <col min="257" max="257" width="11.85546875" style="11" customWidth="1"/>
    <col min="258" max="258" width="9.28515625" style="11" customWidth="1"/>
    <col min="259" max="259" width="14.140625" style="11" customWidth="1"/>
    <col min="260" max="260" width="16.28515625" style="11" customWidth="1"/>
    <col min="261" max="510" width="9.140625" style="11"/>
    <col min="511" max="511" width="7.42578125" style="11" customWidth="1"/>
    <col min="512" max="512" width="118.140625" style="11" customWidth="1"/>
    <col min="513" max="513" width="11.85546875" style="11" customWidth="1"/>
    <col min="514" max="514" width="9.28515625" style="11" customWidth="1"/>
    <col min="515" max="515" width="14.140625" style="11" customWidth="1"/>
    <col min="516" max="516" width="16.28515625" style="11" customWidth="1"/>
    <col min="517" max="766" width="9.140625" style="11"/>
    <col min="767" max="767" width="7.42578125" style="11" customWidth="1"/>
    <col min="768" max="768" width="118.140625" style="11" customWidth="1"/>
    <col min="769" max="769" width="11.85546875" style="11" customWidth="1"/>
    <col min="770" max="770" width="9.28515625" style="11" customWidth="1"/>
    <col min="771" max="771" width="14.140625" style="11" customWidth="1"/>
    <col min="772" max="772" width="16.28515625" style="11" customWidth="1"/>
    <col min="773" max="1022" width="9.140625" style="11"/>
    <col min="1023" max="1023" width="7.42578125" style="11" customWidth="1"/>
    <col min="1024" max="1024" width="118.140625" style="11" customWidth="1"/>
    <col min="1025" max="1025" width="11.85546875" style="11" customWidth="1"/>
    <col min="1026" max="1026" width="9.28515625" style="11" customWidth="1"/>
    <col min="1027" max="1027" width="14.140625" style="11" customWidth="1"/>
    <col min="1028" max="1028" width="16.28515625" style="11" customWidth="1"/>
    <col min="1029" max="1278" width="9.140625" style="11"/>
    <col min="1279" max="1279" width="7.42578125" style="11" customWidth="1"/>
    <col min="1280" max="1280" width="118.140625" style="11" customWidth="1"/>
    <col min="1281" max="1281" width="11.85546875" style="11" customWidth="1"/>
    <col min="1282" max="1282" width="9.28515625" style="11" customWidth="1"/>
    <col min="1283" max="1283" width="14.140625" style="11" customWidth="1"/>
    <col min="1284" max="1284" width="16.28515625" style="11" customWidth="1"/>
    <col min="1285" max="1534" width="9.140625" style="11"/>
    <col min="1535" max="1535" width="7.42578125" style="11" customWidth="1"/>
    <col min="1536" max="1536" width="118.140625" style="11" customWidth="1"/>
    <col min="1537" max="1537" width="11.85546875" style="11" customWidth="1"/>
    <col min="1538" max="1538" width="9.28515625" style="11" customWidth="1"/>
    <col min="1539" max="1539" width="14.140625" style="11" customWidth="1"/>
    <col min="1540" max="1540" width="16.28515625" style="11" customWidth="1"/>
    <col min="1541" max="1790" width="9.140625" style="11"/>
    <col min="1791" max="1791" width="7.42578125" style="11" customWidth="1"/>
    <col min="1792" max="1792" width="118.140625" style="11" customWidth="1"/>
    <col min="1793" max="1793" width="11.85546875" style="11" customWidth="1"/>
    <col min="1794" max="1794" width="9.28515625" style="11" customWidth="1"/>
    <col min="1795" max="1795" width="14.140625" style="11" customWidth="1"/>
    <col min="1796" max="1796" width="16.28515625" style="11" customWidth="1"/>
    <col min="1797" max="2046" width="9.140625" style="11"/>
    <col min="2047" max="2047" width="7.42578125" style="11" customWidth="1"/>
    <col min="2048" max="2048" width="118.140625" style="11" customWidth="1"/>
    <col min="2049" max="2049" width="11.85546875" style="11" customWidth="1"/>
    <col min="2050" max="2050" width="9.28515625" style="11" customWidth="1"/>
    <col min="2051" max="2051" width="14.140625" style="11" customWidth="1"/>
    <col min="2052" max="2052" width="16.28515625" style="11" customWidth="1"/>
    <col min="2053" max="2302" width="9.140625" style="11"/>
    <col min="2303" max="2303" width="7.42578125" style="11" customWidth="1"/>
    <col min="2304" max="2304" width="118.140625" style="11" customWidth="1"/>
    <col min="2305" max="2305" width="11.85546875" style="11" customWidth="1"/>
    <col min="2306" max="2306" width="9.28515625" style="11" customWidth="1"/>
    <col min="2307" max="2307" width="14.140625" style="11" customWidth="1"/>
    <col min="2308" max="2308" width="16.28515625" style="11" customWidth="1"/>
    <col min="2309" max="2558" width="9.140625" style="11"/>
    <col min="2559" max="2559" width="7.42578125" style="11" customWidth="1"/>
    <col min="2560" max="2560" width="118.140625" style="11" customWidth="1"/>
    <col min="2561" max="2561" width="11.85546875" style="11" customWidth="1"/>
    <col min="2562" max="2562" width="9.28515625" style="11" customWidth="1"/>
    <col min="2563" max="2563" width="14.140625" style="11" customWidth="1"/>
    <col min="2564" max="2564" width="16.28515625" style="11" customWidth="1"/>
    <col min="2565" max="2814" width="9.140625" style="11"/>
    <col min="2815" max="2815" width="7.42578125" style="11" customWidth="1"/>
    <col min="2816" max="2816" width="118.140625" style="11" customWidth="1"/>
    <col min="2817" max="2817" width="11.85546875" style="11" customWidth="1"/>
    <col min="2818" max="2818" width="9.28515625" style="11" customWidth="1"/>
    <col min="2819" max="2819" width="14.140625" style="11" customWidth="1"/>
    <col min="2820" max="2820" width="16.28515625" style="11" customWidth="1"/>
    <col min="2821" max="3070" width="9.140625" style="11"/>
    <col min="3071" max="3071" width="7.42578125" style="11" customWidth="1"/>
    <col min="3072" max="3072" width="118.140625" style="11" customWidth="1"/>
    <col min="3073" max="3073" width="11.85546875" style="11" customWidth="1"/>
    <col min="3074" max="3074" width="9.28515625" style="11" customWidth="1"/>
    <col min="3075" max="3075" width="14.140625" style="11" customWidth="1"/>
    <col min="3076" max="3076" width="16.28515625" style="11" customWidth="1"/>
    <col min="3077" max="3326" width="9.140625" style="11"/>
    <col min="3327" max="3327" width="7.42578125" style="11" customWidth="1"/>
    <col min="3328" max="3328" width="118.140625" style="11" customWidth="1"/>
    <col min="3329" max="3329" width="11.85546875" style="11" customWidth="1"/>
    <col min="3330" max="3330" width="9.28515625" style="11" customWidth="1"/>
    <col min="3331" max="3331" width="14.140625" style="11" customWidth="1"/>
    <col min="3332" max="3332" width="16.28515625" style="11" customWidth="1"/>
    <col min="3333" max="3582" width="9.140625" style="11"/>
    <col min="3583" max="3583" width="7.42578125" style="11" customWidth="1"/>
    <col min="3584" max="3584" width="118.140625" style="11" customWidth="1"/>
    <col min="3585" max="3585" width="11.85546875" style="11" customWidth="1"/>
    <col min="3586" max="3586" width="9.28515625" style="11" customWidth="1"/>
    <col min="3587" max="3587" width="14.140625" style="11" customWidth="1"/>
    <col min="3588" max="3588" width="16.28515625" style="11" customWidth="1"/>
    <col min="3589" max="3838" width="9.140625" style="11"/>
    <col min="3839" max="3839" width="7.42578125" style="11" customWidth="1"/>
    <col min="3840" max="3840" width="118.140625" style="11" customWidth="1"/>
    <col min="3841" max="3841" width="11.85546875" style="11" customWidth="1"/>
    <col min="3842" max="3842" width="9.28515625" style="11" customWidth="1"/>
    <col min="3843" max="3843" width="14.140625" style="11" customWidth="1"/>
    <col min="3844" max="3844" width="16.28515625" style="11" customWidth="1"/>
    <col min="3845" max="4094" width="9.140625" style="11"/>
    <col min="4095" max="4095" width="7.42578125" style="11" customWidth="1"/>
    <col min="4096" max="4096" width="118.140625" style="11" customWidth="1"/>
    <col min="4097" max="4097" width="11.85546875" style="11" customWidth="1"/>
    <col min="4098" max="4098" width="9.28515625" style="11" customWidth="1"/>
    <col min="4099" max="4099" width="14.140625" style="11" customWidth="1"/>
    <col min="4100" max="4100" width="16.28515625" style="11" customWidth="1"/>
    <col min="4101" max="4350" width="9.140625" style="11"/>
    <col min="4351" max="4351" width="7.42578125" style="11" customWidth="1"/>
    <col min="4352" max="4352" width="118.140625" style="11" customWidth="1"/>
    <col min="4353" max="4353" width="11.85546875" style="11" customWidth="1"/>
    <col min="4354" max="4354" width="9.28515625" style="11" customWidth="1"/>
    <col min="4355" max="4355" width="14.140625" style="11" customWidth="1"/>
    <col min="4356" max="4356" width="16.28515625" style="11" customWidth="1"/>
    <col min="4357" max="4606" width="9.140625" style="11"/>
    <col min="4607" max="4607" width="7.42578125" style="11" customWidth="1"/>
    <col min="4608" max="4608" width="118.140625" style="11" customWidth="1"/>
    <col min="4609" max="4609" width="11.85546875" style="11" customWidth="1"/>
    <col min="4610" max="4610" width="9.28515625" style="11" customWidth="1"/>
    <col min="4611" max="4611" width="14.140625" style="11" customWidth="1"/>
    <col min="4612" max="4612" width="16.28515625" style="11" customWidth="1"/>
    <col min="4613" max="4862" width="9.140625" style="11"/>
    <col min="4863" max="4863" width="7.42578125" style="11" customWidth="1"/>
    <col min="4864" max="4864" width="118.140625" style="11" customWidth="1"/>
    <col min="4865" max="4865" width="11.85546875" style="11" customWidth="1"/>
    <col min="4866" max="4866" width="9.28515625" style="11" customWidth="1"/>
    <col min="4867" max="4867" width="14.140625" style="11" customWidth="1"/>
    <col min="4868" max="4868" width="16.28515625" style="11" customWidth="1"/>
    <col min="4869" max="5118" width="9.140625" style="11"/>
    <col min="5119" max="5119" width="7.42578125" style="11" customWidth="1"/>
    <col min="5120" max="5120" width="118.140625" style="11" customWidth="1"/>
    <col min="5121" max="5121" width="11.85546875" style="11" customWidth="1"/>
    <col min="5122" max="5122" width="9.28515625" style="11" customWidth="1"/>
    <col min="5123" max="5123" width="14.140625" style="11" customWidth="1"/>
    <col min="5124" max="5124" width="16.28515625" style="11" customWidth="1"/>
    <col min="5125" max="5374" width="9.140625" style="11"/>
    <col min="5375" max="5375" width="7.42578125" style="11" customWidth="1"/>
    <col min="5376" max="5376" width="118.140625" style="11" customWidth="1"/>
    <col min="5377" max="5377" width="11.85546875" style="11" customWidth="1"/>
    <col min="5378" max="5378" width="9.28515625" style="11" customWidth="1"/>
    <col min="5379" max="5379" width="14.140625" style="11" customWidth="1"/>
    <col min="5380" max="5380" width="16.28515625" style="11" customWidth="1"/>
    <col min="5381" max="5630" width="9.140625" style="11"/>
    <col min="5631" max="5631" width="7.42578125" style="11" customWidth="1"/>
    <col min="5632" max="5632" width="118.140625" style="11" customWidth="1"/>
    <col min="5633" max="5633" width="11.85546875" style="11" customWidth="1"/>
    <col min="5634" max="5634" width="9.28515625" style="11" customWidth="1"/>
    <col min="5635" max="5635" width="14.140625" style="11" customWidth="1"/>
    <col min="5636" max="5636" width="16.28515625" style="11" customWidth="1"/>
    <col min="5637" max="5886" width="9.140625" style="11"/>
    <col min="5887" max="5887" width="7.42578125" style="11" customWidth="1"/>
    <col min="5888" max="5888" width="118.140625" style="11" customWidth="1"/>
    <col min="5889" max="5889" width="11.85546875" style="11" customWidth="1"/>
    <col min="5890" max="5890" width="9.28515625" style="11" customWidth="1"/>
    <col min="5891" max="5891" width="14.140625" style="11" customWidth="1"/>
    <col min="5892" max="5892" width="16.28515625" style="11" customWidth="1"/>
    <col min="5893" max="6142" width="9.140625" style="11"/>
    <col min="6143" max="6143" width="7.42578125" style="11" customWidth="1"/>
    <col min="6144" max="6144" width="118.140625" style="11" customWidth="1"/>
    <col min="6145" max="6145" width="11.85546875" style="11" customWidth="1"/>
    <col min="6146" max="6146" width="9.28515625" style="11" customWidth="1"/>
    <col min="6147" max="6147" width="14.140625" style="11" customWidth="1"/>
    <col min="6148" max="6148" width="16.28515625" style="11" customWidth="1"/>
    <col min="6149" max="6398" width="9.140625" style="11"/>
    <col min="6399" max="6399" width="7.42578125" style="11" customWidth="1"/>
    <col min="6400" max="6400" width="118.140625" style="11" customWidth="1"/>
    <col min="6401" max="6401" width="11.85546875" style="11" customWidth="1"/>
    <col min="6402" max="6402" width="9.28515625" style="11" customWidth="1"/>
    <col min="6403" max="6403" width="14.140625" style="11" customWidth="1"/>
    <col min="6404" max="6404" width="16.28515625" style="11" customWidth="1"/>
    <col min="6405" max="6654" width="9.140625" style="11"/>
    <col min="6655" max="6655" width="7.42578125" style="11" customWidth="1"/>
    <col min="6656" max="6656" width="118.140625" style="11" customWidth="1"/>
    <col min="6657" max="6657" width="11.85546875" style="11" customWidth="1"/>
    <col min="6658" max="6658" width="9.28515625" style="11" customWidth="1"/>
    <col min="6659" max="6659" width="14.140625" style="11" customWidth="1"/>
    <col min="6660" max="6660" width="16.28515625" style="11" customWidth="1"/>
    <col min="6661" max="6910" width="9.140625" style="11"/>
    <col min="6911" max="6911" width="7.42578125" style="11" customWidth="1"/>
    <col min="6912" max="6912" width="118.140625" style="11" customWidth="1"/>
    <col min="6913" max="6913" width="11.85546875" style="11" customWidth="1"/>
    <col min="6914" max="6914" width="9.28515625" style="11" customWidth="1"/>
    <col min="6915" max="6915" width="14.140625" style="11" customWidth="1"/>
    <col min="6916" max="6916" width="16.28515625" style="11" customWidth="1"/>
    <col min="6917" max="7166" width="9.140625" style="11"/>
    <col min="7167" max="7167" width="7.42578125" style="11" customWidth="1"/>
    <col min="7168" max="7168" width="118.140625" style="11" customWidth="1"/>
    <col min="7169" max="7169" width="11.85546875" style="11" customWidth="1"/>
    <col min="7170" max="7170" width="9.28515625" style="11" customWidth="1"/>
    <col min="7171" max="7171" width="14.140625" style="11" customWidth="1"/>
    <col min="7172" max="7172" width="16.28515625" style="11" customWidth="1"/>
    <col min="7173" max="7422" width="9.140625" style="11"/>
    <col min="7423" max="7423" width="7.42578125" style="11" customWidth="1"/>
    <col min="7424" max="7424" width="118.140625" style="11" customWidth="1"/>
    <col min="7425" max="7425" width="11.85546875" style="11" customWidth="1"/>
    <col min="7426" max="7426" width="9.28515625" style="11" customWidth="1"/>
    <col min="7427" max="7427" width="14.140625" style="11" customWidth="1"/>
    <col min="7428" max="7428" width="16.28515625" style="11" customWidth="1"/>
    <col min="7429" max="7678" width="9.140625" style="11"/>
    <col min="7679" max="7679" width="7.42578125" style="11" customWidth="1"/>
    <col min="7680" max="7680" width="118.140625" style="11" customWidth="1"/>
    <col min="7681" max="7681" width="11.85546875" style="11" customWidth="1"/>
    <col min="7682" max="7682" width="9.28515625" style="11" customWidth="1"/>
    <col min="7683" max="7683" width="14.140625" style="11" customWidth="1"/>
    <col min="7684" max="7684" width="16.28515625" style="11" customWidth="1"/>
    <col min="7685" max="7934" width="9.140625" style="11"/>
    <col min="7935" max="7935" width="7.42578125" style="11" customWidth="1"/>
    <col min="7936" max="7936" width="118.140625" style="11" customWidth="1"/>
    <col min="7937" max="7937" width="11.85546875" style="11" customWidth="1"/>
    <col min="7938" max="7938" width="9.28515625" style="11" customWidth="1"/>
    <col min="7939" max="7939" width="14.140625" style="11" customWidth="1"/>
    <col min="7940" max="7940" width="16.28515625" style="11" customWidth="1"/>
    <col min="7941" max="8190" width="9.140625" style="11"/>
    <col min="8191" max="8191" width="7.42578125" style="11" customWidth="1"/>
    <col min="8192" max="8192" width="118.140625" style="11" customWidth="1"/>
    <col min="8193" max="8193" width="11.85546875" style="11" customWidth="1"/>
    <col min="8194" max="8194" width="9.28515625" style="11" customWidth="1"/>
    <col min="8195" max="8195" width="14.140625" style="11" customWidth="1"/>
    <col min="8196" max="8196" width="16.28515625" style="11" customWidth="1"/>
    <col min="8197" max="8446" width="9.140625" style="11"/>
    <col min="8447" max="8447" width="7.42578125" style="11" customWidth="1"/>
    <col min="8448" max="8448" width="118.140625" style="11" customWidth="1"/>
    <col min="8449" max="8449" width="11.85546875" style="11" customWidth="1"/>
    <col min="8450" max="8450" width="9.28515625" style="11" customWidth="1"/>
    <col min="8451" max="8451" width="14.140625" style="11" customWidth="1"/>
    <col min="8452" max="8452" width="16.28515625" style="11" customWidth="1"/>
    <col min="8453" max="8702" width="9.140625" style="11"/>
    <col min="8703" max="8703" width="7.42578125" style="11" customWidth="1"/>
    <col min="8704" max="8704" width="118.140625" style="11" customWidth="1"/>
    <col min="8705" max="8705" width="11.85546875" style="11" customWidth="1"/>
    <col min="8706" max="8706" width="9.28515625" style="11" customWidth="1"/>
    <col min="8707" max="8707" width="14.140625" style="11" customWidth="1"/>
    <col min="8708" max="8708" width="16.28515625" style="11" customWidth="1"/>
    <col min="8709" max="8958" width="9.140625" style="11"/>
    <col min="8959" max="8959" width="7.42578125" style="11" customWidth="1"/>
    <col min="8960" max="8960" width="118.140625" style="11" customWidth="1"/>
    <col min="8961" max="8961" width="11.85546875" style="11" customWidth="1"/>
    <col min="8962" max="8962" width="9.28515625" style="11" customWidth="1"/>
    <col min="8963" max="8963" width="14.140625" style="11" customWidth="1"/>
    <col min="8964" max="8964" width="16.28515625" style="11" customWidth="1"/>
    <col min="8965" max="9214" width="9.140625" style="11"/>
    <col min="9215" max="9215" width="7.42578125" style="11" customWidth="1"/>
    <col min="9216" max="9216" width="118.140625" style="11" customWidth="1"/>
    <col min="9217" max="9217" width="11.85546875" style="11" customWidth="1"/>
    <col min="9218" max="9218" width="9.28515625" style="11" customWidth="1"/>
    <col min="9219" max="9219" width="14.140625" style="11" customWidth="1"/>
    <col min="9220" max="9220" width="16.28515625" style="11" customWidth="1"/>
    <col min="9221" max="9470" width="9.140625" style="11"/>
    <col min="9471" max="9471" width="7.42578125" style="11" customWidth="1"/>
    <col min="9472" max="9472" width="118.140625" style="11" customWidth="1"/>
    <col min="9473" max="9473" width="11.85546875" style="11" customWidth="1"/>
    <col min="9474" max="9474" width="9.28515625" style="11" customWidth="1"/>
    <col min="9475" max="9475" width="14.140625" style="11" customWidth="1"/>
    <col min="9476" max="9476" width="16.28515625" style="11" customWidth="1"/>
    <col min="9477" max="9726" width="9.140625" style="11"/>
    <col min="9727" max="9727" width="7.42578125" style="11" customWidth="1"/>
    <col min="9728" max="9728" width="118.140625" style="11" customWidth="1"/>
    <col min="9729" max="9729" width="11.85546875" style="11" customWidth="1"/>
    <col min="9730" max="9730" width="9.28515625" style="11" customWidth="1"/>
    <col min="9731" max="9731" width="14.140625" style="11" customWidth="1"/>
    <col min="9732" max="9732" width="16.28515625" style="11" customWidth="1"/>
    <col min="9733" max="9982" width="9.140625" style="11"/>
    <col min="9983" max="9983" width="7.42578125" style="11" customWidth="1"/>
    <col min="9984" max="9984" width="118.140625" style="11" customWidth="1"/>
    <col min="9985" max="9985" width="11.85546875" style="11" customWidth="1"/>
    <col min="9986" max="9986" width="9.28515625" style="11" customWidth="1"/>
    <col min="9987" max="9987" width="14.140625" style="11" customWidth="1"/>
    <col min="9988" max="9988" width="16.28515625" style="11" customWidth="1"/>
    <col min="9989" max="10238" width="9.140625" style="11"/>
    <col min="10239" max="10239" width="7.42578125" style="11" customWidth="1"/>
    <col min="10240" max="10240" width="118.140625" style="11" customWidth="1"/>
    <col min="10241" max="10241" width="11.85546875" style="11" customWidth="1"/>
    <col min="10242" max="10242" width="9.28515625" style="11" customWidth="1"/>
    <col min="10243" max="10243" width="14.140625" style="11" customWidth="1"/>
    <col min="10244" max="10244" width="16.28515625" style="11" customWidth="1"/>
    <col min="10245" max="10494" width="9.140625" style="11"/>
    <col min="10495" max="10495" width="7.42578125" style="11" customWidth="1"/>
    <col min="10496" max="10496" width="118.140625" style="11" customWidth="1"/>
    <col min="10497" max="10497" width="11.85546875" style="11" customWidth="1"/>
    <col min="10498" max="10498" width="9.28515625" style="11" customWidth="1"/>
    <col min="10499" max="10499" width="14.140625" style="11" customWidth="1"/>
    <col min="10500" max="10500" width="16.28515625" style="11" customWidth="1"/>
    <col min="10501" max="10750" width="9.140625" style="11"/>
    <col min="10751" max="10751" width="7.42578125" style="11" customWidth="1"/>
    <col min="10752" max="10752" width="118.140625" style="11" customWidth="1"/>
    <col min="10753" max="10753" width="11.85546875" style="11" customWidth="1"/>
    <col min="10754" max="10754" width="9.28515625" style="11" customWidth="1"/>
    <col min="10755" max="10755" width="14.140625" style="11" customWidth="1"/>
    <col min="10756" max="10756" width="16.28515625" style="11" customWidth="1"/>
    <col min="10757" max="11006" width="9.140625" style="11"/>
    <col min="11007" max="11007" width="7.42578125" style="11" customWidth="1"/>
    <col min="11008" max="11008" width="118.140625" style="11" customWidth="1"/>
    <col min="11009" max="11009" width="11.85546875" style="11" customWidth="1"/>
    <col min="11010" max="11010" width="9.28515625" style="11" customWidth="1"/>
    <col min="11011" max="11011" width="14.140625" style="11" customWidth="1"/>
    <col min="11012" max="11012" width="16.28515625" style="11" customWidth="1"/>
    <col min="11013" max="11262" width="9.140625" style="11"/>
    <col min="11263" max="11263" width="7.42578125" style="11" customWidth="1"/>
    <col min="11264" max="11264" width="118.140625" style="11" customWidth="1"/>
    <col min="11265" max="11265" width="11.85546875" style="11" customWidth="1"/>
    <col min="11266" max="11266" width="9.28515625" style="11" customWidth="1"/>
    <col min="11267" max="11267" width="14.140625" style="11" customWidth="1"/>
    <col min="11268" max="11268" width="16.28515625" style="11" customWidth="1"/>
    <col min="11269" max="11518" width="9.140625" style="11"/>
    <col min="11519" max="11519" width="7.42578125" style="11" customWidth="1"/>
    <col min="11520" max="11520" width="118.140625" style="11" customWidth="1"/>
    <col min="11521" max="11521" width="11.85546875" style="11" customWidth="1"/>
    <col min="11522" max="11522" width="9.28515625" style="11" customWidth="1"/>
    <col min="11523" max="11523" width="14.140625" style="11" customWidth="1"/>
    <col min="11524" max="11524" width="16.28515625" style="11" customWidth="1"/>
    <col min="11525" max="11774" width="9.140625" style="11"/>
    <col min="11775" max="11775" width="7.42578125" style="11" customWidth="1"/>
    <col min="11776" max="11776" width="118.140625" style="11" customWidth="1"/>
    <col min="11777" max="11777" width="11.85546875" style="11" customWidth="1"/>
    <col min="11778" max="11778" width="9.28515625" style="11" customWidth="1"/>
    <col min="11779" max="11779" width="14.140625" style="11" customWidth="1"/>
    <col min="11780" max="11780" width="16.28515625" style="11" customWidth="1"/>
    <col min="11781" max="12030" width="9.140625" style="11"/>
    <col min="12031" max="12031" width="7.42578125" style="11" customWidth="1"/>
    <col min="12032" max="12032" width="118.140625" style="11" customWidth="1"/>
    <col min="12033" max="12033" width="11.85546875" style="11" customWidth="1"/>
    <col min="12034" max="12034" width="9.28515625" style="11" customWidth="1"/>
    <col min="12035" max="12035" width="14.140625" style="11" customWidth="1"/>
    <col min="12036" max="12036" width="16.28515625" style="11" customWidth="1"/>
    <col min="12037" max="12286" width="9.140625" style="11"/>
    <col min="12287" max="12287" width="7.42578125" style="11" customWidth="1"/>
    <col min="12288" max="12288" width="118.140625" style="11" customWidth="1"/>
    <col min="12289" max="12289" width="11.85546875" style="11" customWidth="1"/>
    <col min="12290" max="12290" width="9.28515625" style="11" customWidth="1"/>
    <col min="12291" max="12291" width="14.140625" style="11" customWidth="1"/>
    <col min="12292" max="12292" width="16.28515625" style="11" customWidth="1"/>
    <col min="12293" max="12542" width="9.140625" style="11"/>
    <col min="12543" max="12543" width="7.42578125" style="11" customWidth="1"/>
    <col min="12544" max="12544" width="118.140625" style="11" customWidth="1"/>
    <col min="12545" max="12545" width="11.85546875" style="11" customWidth="1"/>
    <col min="12546" max="12546" width="9.28515625" style="11" customWidth="1"/>
    <col min="12547" max="12547" width="14.140625" style="11" customWidth="1"/>
    <col min="12548" max="12548" width="16.28515625" style="11" customWidth="1"/>
    <col min="12549" max="12798" width="9.140625" style="11"/>
    <col min="12799" max="12799" width="7.42578125" style="11" customWidth="1"/>
    <col min="12800" max="12800" width="118.140625" style="11" customWidth="1"/>
    <col min="12801" max="12801" width="11.85546875" style="11" customWidth="1"/>
    <col min="12802" max="12802" width="9.28515625" style="11" customWidth="1"/>
    <col min="12803" max="12803" width="14.140625" style="11" customWidth="1"/>
    <col min="12804" max="12804" width="16.28515625" style="11" customWidth="1"/>
    <col min="12805" max="13054" width="9.140625" style="11"/>
    <col min="13055" max="13055" width="7.42578125" style="11" customWidth="1"/>
    <col min="13056" max="13056" width="118.140625" style="11" customWidth="1"/>
    <col min="13057" max="13057" width="11.85546875" style="11" customWidth="1"/>
    <col min="13058" max="13058" width="9.28515625" style="11" customWidth="1"/>
    <col min="13059" max="13059" width="14.140625" style="11" customWidth="1"/>
    <col min="13060" max="13060" width="16.28515625" style="11" customWidth="1"/>
    <col min="13061" max="13310" width="9.140625" style="11"/>
    <col min="13311" max="13311" width="7.42578125" style="11" customWidth="1"/>
    <col min="13312" max="13312" width="118.140625" style="11" customWidth="1"/>
    <col min="13313" max="13313" width="11.85546875" style="11" customWidth="1"/>
    <col min="13314" max="13314" width="9.28515625" style="11" customWidth="1"/>
    <col min="13315" max="13315" width="14.140625" style="11" customWidth="1"/>
    <col min="13316" max="13316" width="16.28515625" style="11" customWidth="1"/>
    <col min="13317" max="13566" width="9.140625" style="11"/>
    <col min="13567" max="13567" width="7.42578125" style="11" customWidth="1"/>
    <col min="13568" max="13568" width="118.140625" style="11" customWidth="1"/>
    <col min="13569" max="13569" width="11.85546875" style="11" customWidth="1"/>
    <col min="13570" max="13570" width="9.28515625" style="11" customWidth="1"/>
    <col min="13571" max="13571" width="14.140625" style="11" customWidth="1"/>
    <col min="13572" max="13572" width="16.28515625" style="11" customWidth="1"/>
    <col min="13573" max="13822" width="9.140625" style="11"/>
    <col min="13823" max="13823" width="7.42578125" style="11" customWidth="1"/>
    <col min="13824" max="13824" width="118.140625" style="11" customWidth="1"/>
    <col min="13825" max="13825" width="11.85546875" style="11" customWidth="1"/>
    <col min="13826" max="13826" width="9.28515625" style="11" customWidth="1"/>
    <col min="13827" max="13827" width="14.140625" style="11" customWidth="1"/>
    <col min="13828" max="13828" width="16.28515625" style="11" customWidth="1"/>
    <col min="13829" max="14078" width="9.140625" style="11"/>
    <col min="14079" max="14079" width="7.42578125" style="11" customWidth="1"/>
    <col min="14080" max="14080" width="118.140625" style="11" customWidth="1"/>
    <col min="14081" max="14081" width="11.85546875" style="11" customWidth="1"/>
    <col min="14082" max="14082" width="9.28515625" style="11" customWidth="1"/>
    <col min="14083" max="14083" width="14.140625" style="11" customWidth="1"/>
    <col min="14084" max="14084" width="16.28515625" style="11" customWidth="1"/>
    <col min="14085" max="14334" width="9.140625" style="11"/>
    <col min="14335" max="14335" width="7.42578125" style="11" customWidth="1"/>
    <col min="14336" max="14336" width="118.140625" style="11" customWidth="1"/>
    <col min="14337" max="14337" width="11.85546875" style="11" customWidth="1"/>
    <col min="14338" max="14338" width="9.28515625" style="11" customWidth="1"/>
    <col min="14339" max="14339" width="14.140625" style="11" customWidth="1"/>
    <col min="14340" max="14340" width="16.28515625" style="11" customWidth="1"/>
    <col min="14341" max="14590" width="9.140625" style="11"/>
    <col min="14591" max="14591" width="7.42578125" style="11" customWidth="1"/>
    <col min="14592" max="14592" width="118.140625" style="11" customWidth="1"/>
    <col min="14593" max="14593" width="11.85546875" style="11" customWidth="1"/>
    <col min="14594" max="14594" width="9.28515625" style="11" customWidth="1"/>
    <col min="14595" max="14595" width="14.140625" style="11" customWidth="1"/>
    <col min="14596" max="14596" width="16.28515625" style="11" customWidth="1"/>
    <col min="14597" max="14846" width="9.140625" style="11"/>
    <col min="14847" max="14847" width="7.42578125" style="11" customWidth="1"/>
    <col min="14848" max="14848" width="118.140625" style="11" customWidth="1"/>
    <col min="14849" max="14849" width="11.85546875" style="11" customWidth="1"/>
    <col min="14850" max="14850" width="9.28515625" style="11" customWidth="1"/>
    <col min="14851" max="14851" width="14.140625" style="11" customWidth="1"/>
    <col min="14852" max="14852" width="16.28515625" style="11" customWidth="1"/>
    <col min="14853" max="15102" width="9.140625" style="11"/>
    <col min="15103" max="15103" width="7.42578125" style="11" customWidth="1"/>
    <col min="15104" max="15104" width="118.140625" style="11" customWidth="1"/>
    <col min="15105" max="15105" width="11.85546875" style="11" customWidth="1"/>
    <col min="15106" max="15106" width="9.28515625" style="11" customWidth="1"/>
    <col min="15107" max="15107" width="14.140625" style="11" customWidth="1"/>
    <col min="15108" max="15108" width="16.28515625" style="11" customWidth="1"/>
    <col min="15109" max="15358" width="9.140625" style="11"/>
    <col min="15359" max="15359" width="7.42578125" style="11" customWidth="1"/>
    <col min="15360" max="15360" width="118.140625" style="11" customWidth="1"/>
    <col min="15361" max="15361" width="11.85546875" style="11" customWidth="1"/>
    <col min="15362" max="15362" width="9.28515625" style="11" customWidth="1"/>
    <col min="15363" max="15363" width="14.140625" style="11" customWidth="1"/>
    <col min="15364" max="15364" width="16.28515625" style="11" customWidth="1"/>
    <col min="15365" max="15614" width="9.140625" style="11"/>
    <col min="15615" max="15615" width="7.42578125" style="11" customWidth="1"/>
    <col min="15616" max="15616" width="118.140625" style="11" customWidth="1"/>
    <col min="15617" max="15617" width="11.85546875" style="11" customWidth="1"/>
    <col min="15618" max="15618" width="9.28515625" style="11" customWidth="1"/>
    <col min="15619" max="15619" width="14.140625" style="11" customWidth="1"/>
    <col min="15620" max="15620" width="16.28515625" style="11" customWidth="1"/>
    <col min="15621" max="15870" width="9.140625" style="11"/>
    <col min="15871" max="15871" width="7.42578125" style="11" customWidth="1"/>
    <col min="15872" max="15872" width="118.140625" style="11" customWidth="1"/>
    <col min="15873" max="15873" width="11.85546875" style="11" customWidth="1"/>
    <col min="15874" max="15874" width="9.28515625" style="11" customWidth="1"/>
    <col min="15875" max="15875" width="14.140625" style="11" customWidth="1"/>
    <col min="15876" max="15876" width="16.28515625" style="11" customWidth="1"/>
    <col min="15877" max="16126" width="9.140625" style="11"/>
    <col min="16127" max="16127" width="7.42578125" style="11" customWidth="1"/>
    <col min="16128" max="16128" width="118.140625" style="11" customWidth="1"/>
    <col min="16129" max="16129" width="11.85546875" style="11" customWidth="1"/>
    <col min="16130" max="16130" width="9.28515625" style="11" customWidth="1"/>
    <col min="16131" max="16131" width="14.140625" style="11" customWidth="1"/>
    <col min="16132" max="16132" width="16.28515625" style="11" customWidth="1"/>
    <col min="16133" max="16384" width="9.140625" style="11"/>
  </cols>
  <sheetData>
    <row r="1" spans="1:6" s="6" customFormat="1" ht="20.25" customHeight="1" x14ac:dyDescent="0.3">
      <c r="A1" s="3" t="s">
        <v>51</v>
      </c>
      <c r="B1" s="4"/>
      <c r="C1" s="5"/>
      <c r="D1" s="5"/>
      <c r="E1" s="43"/>
      <c r="F1" s="5"/>
    </row>
    <row r="2" spans="1:6" s="6" customFormat="1" ht="20.25" customHeight="1" x14ac:dyDescent="0.3">
      <c r="A2" s="3" t="s">
        <v>52</v>
      </c>
      <c r="B2" s="4"/>
      <c r="C2" s="5"/>
      <c r="D2" s="5"/>
      <c r="E2" s="43"/>
      <c r="F2" s="5"/>
    </row>
    <row r="3" spans="1:6" s="6" customFormat="1" ht="21" customHeight="1" x14ac:dyDescent="0.2">
      <c r="A3" s="7" t="s">
        <v>993</v>
      </c>
      <c r="B3" s="4"/>
      <c r="C3" s="5"/>
      <c r="D3" s="5"/>
      <c r="E3" s="43"/>
      <c r="F3" s="5"/>
    </row>
    <row r="4" spans="1:6" ht="12.75" customHeight="1" x14ac:dyDescent="0.2">
      <c r="C4" s="10"/>
      <c r="D4" s="10"/>
      <c r="E4" s="44"/>
      <c r="F4" s="10"/>
    </row>
    <row r="5" spans="1:6" s="17" customFormat="1" ht="27.75" customHeight="1" x14ac:dyDescent="0.2">
      <c r="A5" s="12"/>
      <c r="B5" s="13" t="s">
        <v>769</v>
      </c>
      <c r="C5" s="14" t="s">
        <v>53</v>
      </c>
      <c r="D5" s="12" t="s">
        <v>54</v>
      </c>
      <c r="E5" s="15" t="s">
        <v>55</v>
      </c>
      <c r="F5" s="16" t="s">
        <v>56</v>
      </c>
    </row>
    <row r="6" spans="1:6" s="36" customFormat="1" ht="27.75" customHeight="1" x14ac:dyDescent="0.2">
      <c r="A6" s="32"/>
      <c r="B6" s="33" t="s">
        <v>233</v>
      </c>
      <c r="C6" s="34"/>
      <c r="D6" s="32"/>
      <c r="E6" s="35"/>
      <c r="F6" s="42"/>
    </row>
    <row r="7" spans="1:6" s="23" customFormat="1" ht="30" customHeight="1" x14ac:dyDescent="0.2">
      <c r="A7" s="18">
        <v>382</v>
      </c>
      <c r="B7" s="19" t="s">
        <v>224</v>
      </c>
      <c r="C7" s="39">
        <v>0.1</v>
      </c>
      <c r="D7" s="21" t="s">
        <v>59</v>
      </c>
      <c r="E7" s="221"/>
      <c r="F7" s="224">
        <f>C7*E7</f>
        <v>0</v>
      </c>
    </row>
    <row r="8" spans="1:6" s="23" customFormat="1" ht="30" customHeight="1" x14ac:dyDescent="0.2">
      <c r="A8" s="18">
        <v>383</v>
      </c>
      <c r="B8" s="19" t="s">
        <v>225</v>
      </c>
      <c r="C8" s="39">
        <v>20</v>
      </c>
      <c r="D8" s="21" t="s">
        <v>67</v>
      </c>
      <c r="E8" s="221"/>
      <c r="F8" s="224">
        <f t="shared" ref="F8:F11" si="0">C8*E8</f>
        <v>0</v>
      </c>
    </row>
    <row r="9" spans="1:6" s="23" customFormat="1" ht="45" customHeight="1" x14ac:dyDescent="0.2">
      <c r="A9" s="220">
        <v>384</v>
      </c>
      <c r="B9" s="19" t="s">
        <v>226</v>
      </c>
      <c r="C9" s="20">
        <v>1</v>
      </c>
      <c r="D9" s="21" t="s">
        <v>65</v>
      </c>
      <c r="E9" s="221"/>
      <c r="F9" s="224">
        <f t="shared" si="0"/>
        <v>0</v>
      </c>
    </row>
    <row r="10" spans="1:6" s="23" customFormat="1" ht="30" customHeight="1" x14ac:dyDescent="0.2">
      <c r="A10" s="220">
        <v>385</v>
      </c>
      <c r="B10" s="19" t="s">
        <v>227</v>
      </c>
      <c r="C10" s="39">
        <v>0.1</v>
      </c>
      <c r="D10" s="21" t="s">
        <v>59</v>
      </c>
      <c r="E10" s="221"/>
      <c r="F10" s="224">
        <f t="shared" si="0"/>
        <v>0</v>
      </c>
    </row>
    <row r="11" spans="1:6" s="23" customFormat="1" ht="30" customHeight="1" x14ac:dyDescent="0.2">
      <c r="A11" s="220">
        <v>386</v>
      </c>
      <c r="B11" s="19" t="s">
        <v>228</v>
      </c>
      <c r="C11" s="20">
        <v>1</v>
      </c>
      <c r="D11" s="21" t="s">
        <v>64</v>
      </c>
      <c r="E11" s="221"/>
      <c r="F11" s="224">
        <f t="shared" si="0"/>
        <v>0</v>
      </c>
    </row>
    <row r="12" spans="1:6" s="36" customFormat="1" ht="27.75" customHeight="1" x14ac:dyDescent="0.2">
      <c r="A12" s="32"/>
      <c r="B12" s="33" t="s">
        <v>223</v>
      </c>
      <c r="C12" s="35"/>
      <c r="D12" s="32"/>
      <c r="E12" s="222"/>
      <c r="F12" s="226"/>
    </row>
    <row r="13" spans="1:6" s="23" customFormat="1" ht="30" customHeight="1" x14ac:dyDescent="0.2">
      <c r="A13" s="18">
        <v>387</v>
      </c>
      <c r="B13" s="19" t="s">
        <v>231</v>
      </c>
      <c r="C13" s="39">
        <v>0.2</v>
      </c>
      <c r="D13" s="21" t="s">
        <v>59</v>
      </c>
      <c r="E13" s="221"/>
      <c r="F13" s="224">
        <f>C13*E13</f>
        <v>0</v>
      </c>
    </row>
    <row r="14" spans="1:6" s="23" customFormat="1" ht="30" customHeight="1" x14ac:dyDescent="0.2">
      <c r="A14" s="18">
        <v>388</v>
      </c>
      <c r="B14" s="19" t="s">
        <v>229</v>
      </c>
      <c r="C14" s="20">
        <v>1</v>
      </c>
      <c r="D14" s="21" t="s">
        <v>64</v>
      </c>
      <c r="E14" s="221"/>
      <c r="F14" s="224">
        <f>C14*E14</f>
        <v>0</v>
      </c>
    </row>
    <row r="15" spans="1:6" s="23" customFormat="1" ht="30" customHeight="1" x14ac:dyDescent="0.2">
      <c r="A15" s="220">
        <v>389</v>
      </c>
      <c r="B15" s="19" t="s">
        <v>232</v>
      </c>
      <c r="C15" s="20">
        <v>1</v>
      </c>
      <c r="D15" s="21" t="s">
        <v>64</v>
      </c>
      <c r="E15" s="221"/>
      <c r="F15" s="224">
        <f>C15*E15</f>
        <v>0</v>
      </c>
    </row>
    <row r="16" spans="1:6" s="23" customFormat="1" ht="30" customHeight="1" x14ac:dyDescent="0.2">
      <c r="A16" s="220">
        <v>390</v>
      </c>
      <c r="B16" s="19" t="s">
        <v>234</v>
      </c>
      <c r="C16" s="39">
        <v>60</v>
      </c>
      <c r="D16" s="21" t="s">
        <v>67</v>
      </c>
      <c r="E16" s="221"/>
      <c r="F16" s="224">
        <f t="shared" ref="F16:F17" si="1">C16*E16</f>
        <v>0</v>
      </c>
    </row>
    <row r="17" spans="1:6" s="23" customFormat="1" ht="35.1" customHeight="1" thickBot="1" x14ac:dyDescent="0.25">
      <c r="A17" s="220">
        <v>391</v>
      </c>
      <c r="B17" s="19" t="s">
        <v>230</v>
      </c>
      <c r="C17" s="39">
        <v>0.2</v>
      </c>
      <c r="D17" s="21" t="s">
        <v>59</v>
      </c>
      <c r="E17" s="221"/>
      <c r="F17" s="224">
        <f t="shared" si="1"/>
        <v>0</v>
      </c>
    </row>
    <row r="18" spans="1:6" s="23" customFormat="1" ht="27.75" customHeight="1" thickBot="1" x14ac:dyDescent="0.25">
      <c r="A18" s="24"/>
      <c r="B18" s="25" t="s">
        <v>770</v>
      </c>
      <c r="C18" s="26"/>
      <c r="D18" s="27"/>
      <c r="E18" s="28"/>
      <c r="F18" s="227">
        <f>SUM(F7:F17)</f>
        <v>0</v>
      </c>
    </row>
    <row r="19" spans="1:6" x14ac:dyDescent="0.2">
      <c r="A19" s="18"/>
      <c r="B19" s="29"/>
      <c r="C19" s="18"/>
      <c r="D19" s="21"/>
      <c r="E19" s="30"/>
      <c r="F19" s="22"/>
    </row>
    <row r="27" spans="1:6" s="31" customFormat="1" x14ac:dyDescent="0.2">
      <c r="A27" s="8"/>
      <c r="B27" s="11"/>
      <c r="C27" s="11"/>
      <c r="D27" s="11"/>
      <c r="F27" s="41"/>
    </row>
  </sheetData>
  <sheetProtection password="CC4E" sheet="1" objects="1" scenarios="1"/>
  <pageMargins left="0.7" right="0.7" top="0.78740157499999996" bottom="0.78740157499999996" header="0.3" footer="0.3"/>
  <pageSetup paperSize="9" scale="75" orientation="landscape" r:id="rId1"/>
  <ignoredErrors>
    <ignoredError sqref="F7:F11 F13:F16" unlockedFormula="1"/>
  </ignoredError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53"/>
  <sheetViews>
    <sheetView view="pageBreakPreview" zoomScale="115" zoomScaleNormal="100" zoomScaleSheetLayoutView="115" workbookViewId="0">
      <selection activeCell="E7" sqref="E7"/>
    </sheetView>
  </sheetViews>
  <sheetFormatPr defaultRowHeight="12.75" x14ac:dyDescent="0.2"/>
  <cols>
    <col min="1" max="1" width="7.42578125" style="8" customWidth="1"/>
    <col min="2" max="2" width="118.140625" style="9" customWidth="1"/>
    <col min="3" max="3" width="11.85546875" style="40" customWidth="1"/>
    <col min="4" max="4" width="9.28515625" style="40" customWidth="1"/>
    <col min="5" max="5" width="14.140625" style="31" customWidth="1"/>
    <col min="6" max="6" width="16.28515625" style="41" customWidth="1"/>
    <col min="7" max="253" width="9.140625" style="11"/>
    <col min="254" max="254" width="7.42578125" style="11" customWidth="1"/>
    <col min="255" max="255" width="118.140625" style="11" customWidth="1"/>
    <col min="256" max="256" width="11.85546875" style="11" customWidth="1"/>
    <col min="257" max="257" width="9.28515625" style="11" customWidth="1"/>
    <col min="258" max="258" width="14.140625" style="11" customWidth="1"/>
    <col min="259" max="259" width="16.28515625" style="11" customWidth="1"/>
    <col min="260" max="509" width="9.140625" style="11"/>
    <col min="510" max="510" width="7.42578125" style="11" customWidth="1"/>
    <col min="511" max="511" width="118.140625" style="11" customWidth="1"/>
    <col min="512" max="512" width="11.85546875" style="11" customWidth="1"/>
    <col min="513" max="513" width="9.28515625" style="11" customWidth="1"/>
    <col min="514" max="514" width="14.140625" style="11" customWidth="1"/>
    <col min="515" max="515" width="16.28515625" style="11" customWidth="1"/>
    <col min="516" max="765" width="9.140625" style="11"/>
    <col min="766" max="766" width="7.42578125" style="11" customWidth="1"/>
    <col min="767" max="767" width="118.140625" style="11" customWidth="1"/>
    <col min="768" max="768" width="11.85546875" style="11" customWidth="1"/>
    <col min="769" max="769" width="9.28515625" style="11" customWidth="1"/>
    <col min="770" max="770" width="14.140625" style="11" customWidth="1"/>
    <col min="771" max="771" width="16.28515625" style="11" customWidth="1"/>
    <col min="772" max="1021" width="9.140625" style="11"/>
    <col min="1022" max="1022" width="7.42578125" style="11" customWidth="1"/>
    <col min="1023" max="1023" width="118.140625" style="11" customWidth="1"/>
    <col min="1024" max="1024" width="11.85546875" style="11" customWidth="1"/>
    <col min="1025" max="1025" width="9.28515625" style="11" customWidth="1"/>
    <col min="1026" max="1026" width="14.140625" style="11" customWidth="1"/>
    <col min="1027" max="1027" width="16.28515625" style="11" customWidth="1"/>
    <col min="1028" max="1277" width="9.140625" style="11"/>
    <col min="1278" max="1278" width="7.42578125" style="11" customWidth="1"/>
    <col min="1279" max="1279" width="118.140625" style="11" customWidth="1"/>
    <col min="1280" max="1280" width="11.85546875" style="11" customWidth="1"/>
    <col min="1281" max="1281" width="9.28515625" style="11" customWidth="1"/>
    <col min="1282" max="1282" width="14.140625" style="11" customWidth="1"/>
    <col min="1283" max="1283" width="16.28515625" style="11" customWidth="1"/>
    <col min="1284" max="1533" width="9.140625" style="11"/>
    <col min="1534" max="1534" width="7.42578125" style="11" customWidth="1"/>
    <col min="1535" max="1535" width="118.140625" style="11" customWidth="1"/>
    <col min="1536" max="1536" width="11.85546875" style="11" customWidth="1"/>
    <col min="1537" max="1537" width="9.28515625" style="11" customWidth="1"/>
    <col min="1538" max="1538" width="14.140625" style="11" customWidth="1"/>
    <col min="1539" max="1539" width="16.28515625" style="11" customWidth="1"/>
    <col min="1540" max="1789" width="9.140625" style="11"/>
    <col min="1790" max="1790" width="7.42578125" style="11" customWidth="1"/>
    <col min="1791" max="1791" width="118.140625" style="11" customWidth="1"/>
    <col min="1792" max="1792" width="11.85546875" style="11" customWidth="1"/>
    <col min="1793" max="1793" width="9.28515625" style="11" customWidth="1"/>
    <col min="1794" max="1794" width="14.140625" style="11" customWidth="1"/>
    <col min="1795" max="1795" width="16.28515625" style="11" customWidth="1"/>
    <col min="1796" max="2045" width="9.140625" style="11"/>
    <col min="2046" max="2046" width="7.42578125" style="11" customWidth="1"/>
    <col min="2047" max="2047" width="118.140625" style="11" customWidth="1"/>
    <col min="2048" max="2048" width="11.85546875" style="11" customWidth="1"/>
    <col min="2049" max="2049" width="9.28515625" style="11" customWidth="1"/>
    <col min="2050" max="2050" width="14.140625" style="11" customWidth="1"/>
    <col min="2051" max="2051" width="16.28515625" style="11" customWidth="1"/>
    <col min="2052" max="2301" width="9.140625" style="11"/>
    <col min="2302" max="2302" width="7.42578125" style="11" customWidth="1"/>
    <col min="2303" max="2303" width="118.140625" style="11" customWidth="1"/>
    <col min="2304" max="2304" width="11.85546875" style="11" customWidth="1"/>
    <col min="2305" max="2305" width="9.28515625" style="11" customWidth="1"/>
    <col min="2306" max="2306" width="14.140625" style="11" customWidth="1"/>
    <col min="2307" max="2307" width="16.28515625" style="11" customWidth="1"/>
    <col min="2308" max="2557" width="9.140625" style="11"/>
    <col min="2558" max="2558" width="7.42578125" style="11" customWidth="1"/>
    <col min="2559" max="2559" width="118.140625" style="11" customWidth="1"/>
    <col min="2560" max="2560" width="11.85546875" style="11" customWidth="1"/>
    <col min="2561" max="2561" width="9.28515625" style="11" customWidth="1"/>
    <col min="2562" max="2562" width="14.140625" style="11" customWidth="1"/>
    <col min="2563" max="2563" width="16.28515625" style="11" customWidth="1"/>
    <col min="2564" max="2813" width="9.140625" style="11"/>
    <col min="2814" max="2814" width="7.42578125" style="11" customWidth="1"/>
    <col min="2815" max="2815" width="118.140625" style="11" customWidth="1"/>
    <col min="2816" max="2816" width="11.85546875" style="11" customWidth="1"/>
    <col min="2817" max="2817" width="9.28515625" style="11" customWidth="1"/>
    <col min="2818" max="2818" width="14.140625" style="11" customWidth="1"/>
    <col min="2819" max="2819" width="16.28515625" style="11" customWidth="1"/>
    <col min="2820" max="3069" width="9.140625" style="11"/>
    <col min="3070" max="3070" width="7.42578125" style="11" customWidth="1"/>
    <col min="3071" max="3071" width="118.140625" style="11" customWidth="1"/>
    <col min="3072" max="3072" width="11.85546875" style="11" customWidth="1"/>
    <col min="3073" max="3073" width="9.28515625" style="11" customWidth="1"/>
    <col min="3074" max="3074" width="14.140625" style="11" customWidth="1"/>
    <col min="3075" max="3075" width="16.28515625" style="11" customWidth="1"/>
    <col min="3076" max="3325" width="9.140625" style="11"/>
    <col min="3326" max="3326" width="7.42578125" style="11" customWidth="1"/>
    <col min="3327" max="3327" width="118.140625" style="11" customWidth="1"/>
    <col min="3328" max="3328" width="11.85546875" style="11" customWidth="1"/>
    <col min="3329" max="3329" width="9.28515625" style="11" customWidth="1"/>
    <col min="3330" max="3330" width="14.140625" style="11" customWidth="1"/>
    <col min="3331" max="3331" width="16.28515625" style="11" customWidth="1"/>
    <col min="3332" max="3581" width="9.140625" style="11"/>
    <col min="3582" max="3582" width="7.42578125" style="11" customWidth="1"/>
    <col min="3583" max="3583" width="118.140625" style="11" customWidth="1"/>
    <col min="3584" max="3584" width="11.85546875" style="11" customWidth="1"/>
    <col min="3585" max="3585" width="9.28515625" style="11" customWidth="1"/>
    <col min="3586" max="3586" width="14.140625" style="11" customWidth="1"/>
    <col min="3587" max="3587" width="16.28515625" style="11" customWidth="1"/>
    <col min="3588" max="3837" width="9.140625" style="11"/>
    <col min="3838" max="3838" width="7.42578125" style="11" customWidth="1"/>
    <col min="3839" max="3839" width="118.140625" style="11" customWidth="1"/>
    <col min="3840" max="3840" width="11.85546875" style="11" customWidth="1"/>
    <col min="3841" max="3841" width="9.28515625" style="11" customWidth="1"/>
    <col min="3842" max="3842" width="14.140625" style="11" customWidth="1"/>
    <col min="3843" max="3843" width="16.28515625" style="11" customWidth="1"/>
    <col min="3844" max="4093" width="9.140625" style="11"/>
    <col min="4094" max="4094" width="7.42578125" style="11" customWidth="1"/>
    <col min="4095" max="4095" width="118.140625" style="11" customWidth="1"/>
    <col min="4096" max="4096" width="11.85546875" style="11" customWidth="1"/>
    <col min="4097" max="4097" width="9.28515625" style="11" customWidth="1"/>
    <col min="4098" max="4098" width="14.140625" style="11" customWidth="1"/>
    <col min="4099" max="4099" width="16.28515625" style="11" customWidth="1"/>
    <col min="4100" max="4349" width="9.140625" style="11"/>
    <col min="4350" max="4350" width="7.42578125" style="11" customWidth="1"/>
    <col min="4351" max="4351" width="118.140625" style="11" customWidth="1"/>
    <col min="4352" max="4352" width="11.85546875" style="11" customWidth="1"/>
    <col min="4353" max="4353" width="9.28515625" style="11" customWidth="1"/>
    <col min="4354" max="4354" width="14.140625" style="11" customWidth="1"/>
    <col min="4355" max="4355" width="16.28515625" style="11" customWidth="1"/>
    <col min="4356" max="4605" width="9.140625" style="11"/>
    <col min="4606" max="4606" width="7.42578125" style="11" customWidth="1"/>
    <col min="4607" max="4607" width="118.140625" style="11" customWidth="1"/>
    <col min="4608" max="4608" width="11.85546875" style="11" customWidth="1"/>
    <col min="4609" max="4609" width="9.28515625" style="11" customWidth="1"/>
    <col min="4610" max="4610" width="14.140625" style="11" customWidth="1"/>
    <col min="4611" max="4611" width="16.28515625" style="11" customWidth="1"/>
    <col min="4612" max="4861" width="9.140625" style="11"/>
    <col min="4862" max="4862" width="7.42578125" style="11" customWidth="1"/>
    <col min="4863" max="4863" width="118.140625" style="11" customWidth="1"/>
    <col min="4864" max="4864" width="11.85546875" style="11" customWidth="1"/>
    <col min="4865" max="4865" width="9.28515625" style="11" customWidth="1"/>
    <col min="4866" max="4866" width="14.140625" style="11" customWidth="1"/>
    <col min="4867" max="4867" width="16.28515625" style="11" customWidth="1"/>
    <col min="4868" max="5117" width="9.140625" style="11"/>
    <col min="5118" max="5118" width="7.42578125" style="11" customWidth="1"/>
    <col min="5119" max="5119" width="118.140625" style="11" customWidth="1"/>
    <col min="5120" max="5120" width="11.85546875" style="11" customWidth="1"/>
    <col min="5121" max="5121" width="9.28515625" style="11" customWidth="1"/>
    <col min="5122" max="5122" width="14.140625" style="11" customWidth="1"/>
    <col min="5123" max="5123" width="16.28515625" style="11" customWidth="1"/>
    <col min="5124" max="5373" width="9.140625" style="11"/>
    <col min="5374" max="5374" width="7.42578125" style="11" customWidth="1"/>
    <col min="5375" max="5375" width="118.140625" style="11" customWidth="1"/>
    <col min="5376" max="5376" width="11.85546875" style="11" customWidth="1"/>
    <col min="5377" max="5377" width="9.28515625" style="11" customWidth="1"/>
    <col min="5378" max="5378" width="14.140625" style="11" customWidth="1"/>
    <col min="5379" max="5379" width="16.28515625" style="11" customWidth="1"/>
    <col min="5380" max="5629" width="9.140625" style="11"/>
    <col min="5630" max="5630" width="7.42578125" style="11" customWidth="1"/>
    <col min="5631" max="5631" width="118.140625" style="11" customWidth="1"/>
    <col min="5632" max="5632" width="11.85546875" style="11" customWidth="1"/>
    <col min="5633" max="5633" width="9.28515625" style="11" customWidth="1"/>
    <col min="5634" max="5634" width="14.140625" style="11" customWidth="1"/>
    <col min="5635" max="5635" width="16.28515625" style="11" customWidth="1"/>
    <col min="5636" max="5885" width="9.140625" style="11"/>
    <col min="5886" max="5886" width="7.42578125" style="11" customWidth="1"/>
    <col min="5887" max="5887" width="118.140625" style="11" customWidth="1"/>
    <col min="5888" max="5888" width="11.85546875" style="11" customWidth="1"/>
    <col min="5889" max="5889" width="9.28515625" style="11" customWidth="1"/>
    <col min="5890" max="5890" width="14.140625" style="11" customWidth="1"/>
    <col min="5891" max="5891" width="16.28515625" style="11" customWidth="1"/>
    <col min="5892" max="6141" width="9.140625" style="11"/>
    <col min="6142" max="6142" width="7.42578125" style="11" customWidth="1"/>
    <col min="6143" max="6143" width="118.140625" style="11" customWidth="1"/>
    <col min="6144" max="6144" width="11.85546875" style="11" customWidth="1"/>
    <col min="6145" max="6145" width="9.28515625" style="11" customWidth="1"/>
    <col min="6146" max="6146" width="14.140625" style="11" customWidth="1"/>
    <col min="6147" max="6147" width="16.28515625" style="11" customWidth="1"/>
    <col min="6148" max="6397" width="9.140625" style="11"/>
    <col min="6398" max="6398" width="7.42578125" style="11" customWidth="1"/>
    <col min="6399" max="6399" width="118.140625" style="11" customWidth="1"/>
    <col min="6400" max="6400" width="11.85546875" style="11" customWidth="1"/>
    <col min="6401" max="6401" width="9.28515625" style="11" customWidth="1"/>
    <col min="6402" max="6402" width="14.140625" style="11" customWidth="1"/>
    <col min="6403" max="6403" width="16.28515625" style="11" customWidth="1"/>
    <col min="6404" max="6653" width="9.140625" style="11"/>
    <col min="6654" max="6654" width="7.42578125" style="11" customWidth="1"/>
    <col min="6655" max="6655" width="118.140625" style="11" customWidth="1"/>
    <col min="6656" max="6656" width="11.85546875" style="11" customWidth="1"/>
    <col min="6657" max="6657" width="9.28515625" style="11" customWidth="1"/>
    <col min="6658" max="6658" width="14.140625" style="11" customWidth="1"/>
    <col min="6659" max="6659" width="16.28515625" style="11" customWidth="1"/>
    <col min="6660" max="6909" width="9.140625" style="11"/>
    <col min="6910" max="6910" width="7.42578125" style="11" customWidth="1"/>
    <col min="6911" max="6911" width="118.140625" style="11" customWidth="1"/>
    <col min="6912" max="6912" width="11.85546875" style="11" customWidth="1"/>
    <col min="6913" max="6913" width="9.28515625" style="11" customWidth="1"/>
    <col min="6914" max="6914" width="14.140625" style="11" customWidth="1"/>
    <col min="6915" max="6915" width="16.28515625" style="11" customWidth="1"/>
    <col min="6916" max="7165" width="9.140625" style="11"/>
    <col min="7166" max="7166" width="7.42578125" style="11" customWidth="1"/>
    <col min="7167" max="7167" width="118.140625" style="11" customWidth="1"/>
    <col min="7168" max="7168" width="11.85546875" style="11" customWidth="1"/>
    <col min="7169" max="7169" width="9.28515625" style="11" customWidth="1"/>
    <col min="7170" max="7170" width="14.140625" style="11" customWidth="1"/>
    <col min="7171" max="7171" width="16.28515625" style="11" customWidth="1"/>
    <col min="7172" max="7421" width="9.140625" style="11"/>
    <col min="7422" max="7422" width="7.42578125" style="11" customWidth="1"/>
    <col min="7423" max="7423" width="118.140625" style="11" customWidth="1"/>
    <col min="7424" max="7424" width="11.85546875" style="11" customWidth="1"/>
    <col min="7425" max="7425" width="9.28515625" style="11" customWidth="1"/>
    <col min="7426" max="7426" width="14.140625" style="11" customWidth="1"/>
    <col min="7427" max="7427" width="16.28515625" style="11" customWidth="1"/>
    <col min="7428" max="7677" width="9.140625" style="11"/>
    <col min="7678" max="7678" width="7.42578125" style="11" customWidth="1"/>
    <col min="7679" max="7679" width="118.140625" style="11" customWidth="1"/>
    <col min="7680" max="7680" width="11.85546875" style="11" customWidth="1"/>
    <col min="7681" max="7681" width="9.28515625" style="11" customWidth="1"/>
    <col min="7682" max="7682" width="14.140625" style="11" customWidth="1"/>
    <col min="7683" max="7683" width="16.28515625" style="11" customWidth="1"/>
    <col min="7684" max="7933" width="9.140625" style="11"/>
    <col min="7934" max="7934" width="7.42578125" style="11" customWidth="1"/>
    <col min="7935" max="7935" width="118.140625" style="11" customWidth="1"/>
    <col min="7936" max="7936" width="11.85546875" style="11" customWidth="1"/>
    <col min="7937" max="7937" width="9.28515625" style="11" customWidth="1"/>
    <col min="7938" max="7938" width="14.140625" style="11" customWidth="1"/>
    <col min="7939" max="7939" width="16.28515625" style="11" customWidth="1"/>
    <col min="7940" max="8189" width="9.140625" style="11"/>
    <col min="8190" max="8190" width="7.42578125" style="11" customWidth="1"/>
    <col min="8191" max="8191" width="118.140625" style="11" customWidth="1"/>
    <col min="8192" max="8192" width="11.85546875" style="11" customWidth="1"/>
    <col min="8193" max="8193" width="9.28515625" style="11" customWidth="1"/>
    <col min="8194" max="8194" width="14.140625" style="11" customWidth="1"/>
    <col min="8195" max="8195" width="16.28515625" style="11" customWidth="1"/>
    <col min="8196" max="8445" width="9.140625" style="11"/>
    <col min="8446" max="8446" width="7.42578125" style="11" customWidth="1"/>
    <col min="8447" max="8447" width="118.140625" style="11" customWidth="1"/>
    <col min="8448" max="8448" width="11.85546875" style="11" customWidth="1"/>
    <col min="8449" max="8449" width="9.28515625" style="11" customWidth="1"/>
    <col min="8450" max="8450" width="14.140625" style="11" customWidth="1"/>
    <col min="8451" max="8451" width="16.28515625" style="11" customWidth="1"/>
    <col min="8452" max="8701" width="9.140625" style="11"/>
    <col min="8702" max="8702" width="7.42578125" style="11" customWidth="1"/>
    <col min="8703" max="8703" width="118.140625" style="11" customWidth="1"/>
    <col min="8704" max="8704" width="11.85546875" style="11" customWidth="1"/>
    <col min="8705" max="8705" width="9.28515625" style="11" customWidth="1"/>
    <col min="8706" max="8706" width="14.140625" style="11" customWidth="1"/>
    <col min="8707" max="8707" width="16.28515625" style="11" customWidth="1"/>
    <col min="8708" max="8957" width="9.140625" style="11"/>
    <col min="8958" max="8958" width="7.42578125" style="11" customWidth="1"/>
    <col min="8959" max="8959" width="118.140625" style="11" customWidth="1"/>
    <col min="8960" max="8960" width="11.85546875" style="11" customWidth="1"/>
    <col min="8961" max="8961" width="9.28515625" style="11" customWidth="1"/>
    <col min="8962" max="8962" width="14.140625" style="11" customWidth="1"/>
    <col min="8963" max="8963" width="16.28515625" style="11" customWidth="1"/>
    <col min="8964" max="9213" width="9.140625" style="11"/>
    <col min="9214" max="9214" width="7.42578125" style="11" customWidth="1"/>
    <col min="9215" max="9215" width="118.140625" style="11" customWidth="1"/>
    <col min="9216" max="9216" width="11.85546875" style="11" customWidth="1"/>
    <col min="9217" max="9217" width="9.28515625" style="11" customWidth="1"/>
    <col min="9218" max="9218" width="14.140625" style="11" customWidth="1"/>
    <col min="9219" max="9219" width="16.28515625" style="11" customWidth="1"/>
    <col min="9220" max="9469" width="9.140625" style="11"/>
    <col min="9470" max="9470" width="7.42578125" style="11" customWidth="1"/>
    <col min="9471" max="9471" width="118.140625" style="11" customWidth="1"/>
    <col min="9472" max="9472" width="11.85546875" style="11" customWidth="1"/>
    <col min="9473" max="9473" width="9.28515625" style="11" customWidth="1"/>
    <col min="9474" max="9474" width="14.140625" style="11" customWidth="1"/>
    <col min="9475" max="9475" width="16.28515625" style="11" customWidth="1"/>
    <col min="9476" max="9725" width="9.140625" style="11"/>
    <col min="9726" max="9726" width="7.42578125" style="11" customWidth="1"/>
    <col min="9727" max="9727" width="118.140625" style="11" customWidth="1"/>
    <col min="9728" max="9728" width="11.85546875" style="11" customWidth="1"/>
    <col min="9729" max="9729" width="9.28515625" style="11" customWidth="1"/>
    <col min="9730" max="9730" width="14.140625" style="11" customWidth="1"/>
    <col min="9731" max="9731" width="16.28515625" style="11" customWidth="1"/>
    <col min="9732" max="9981" width="9.140625" style="11"/>
    <col min="9982" max="9982" width="7.42578125" style="11" customWidth="1"/>
    <col min="9983" max="9983" width="118.140625" style="11" customWidth="1"/>
    <col min="9984" max="9984" width="11.85546875" style="11" customWidth="1"/>
    <col min="9985" max="9985" width="9.28515625" style="11" customWidth="1"/>
    <col min="9986" max="9986" width="14.140625" style="11" customWidth="1"/>
    <col min="9987" max="9987" width="16.28515625" style="11" customWidth="1"/>
    <col min="9988" max="10237" width="9.140625" style="11"/>
    <col min="10238" max="10238" width="7.42578125" style="11" customWidth="1"/>
    <col min="10239" max="10239" width="118.140625" style="11" customWidth="1"/>
    <col min="10240" max="10240" width="11.85546875" style="11" customWidth="1"/>
    <col min="10241" max="10241" width="9.28515625" style="11" customWidth="1"/>
    <col min="10242" max="10242" width="14.140625" style="11" customWidth="1"/>
    <col min="10243" max="10243" width="16.28515625" style="11" customWidth="1"/>
    <col min="10244" max="10493" width="9.140625" style="11"/>
    <col min="10494" max="10494" width="7.42578125" style="11" customWidth="1"/>
    <col min="10495" max="10495" width="118.140625" style="11" customWidth="1"/>
    <col min="10496" max="10496" width="11.85546875" style="11" customWidth="1"/>
    <col min="10497" max="10497" width="9.28515625" style="11" customWidth="1"/>
    <col min="10498" max="10498" width="14.140625" style="11" customWidth="1"/>
    <col min="10499" max="10499" width="16.28515625" style="11" customWidth="1"/>
    <col min="10500" max="10749" width="9.140625" style="11"/>
    <col min="10750" max="10750" width="7.42578125" style="11" customWidth="1"/>
    <col min="10751" max="10751" width="118.140625" style="11" customWidth="1"/>
    <col min="10752" max="10752" width="11.85546875" style="11" customWidth="1"/>
    <col min="10753" max="10753" width="9.28515625" style="11" customWidth="1"/>
    <col min="10754" max="10754" width="14.140625" style="11" customWidth="1"/>
    <col min="10755" max="10755" width="16.28515625" style="11" customWidth="1"/>
    <col min="10756" max="11005" width="9.140625" style="11"/>
    <col min="11006" max="11006" width="7.42578125" style="11" customWidth="1"/>
    <col min="11007" max="11007" width="118.140625" style="11" customWidth="1"/>
    <col min="11008" max="11008" width="11.85546875" style="11" customWidth="1"/>
    <col min="11009" max="11009" width="9.28515625" style="11" customWidth="1"/>
    <col min="11010" max="11010" width="14.140625" style="11" customWidth="1"/>
    <col min="11011" max="11011" width="16.28515625" style="11" customWidth="1"/>
    <col min="11012" max="11261" width="9.140625" style="11"/>
    <col min="11262" max="11262" width="7.42578125" style="11" customWidth="1"/>
    <col min="11263" max="11263" width="118.140625" style="11" customWidth="1"/>
    <col min="11264" max="11264" width="11.85546875" style="11" customWidth="1"/>
    <col min="11265" max="11265" width="9.28515625" style="11" customWidth="1"/>
    <col min="11266" max="11266" width="14.140625" style="11" customWidth="1"/>
    <col min="11267" max="11267" width="16.28515625" style="11" customWidth="1"/>
    <col min="11268" max="11517" width="9.140625" style="11"/>
    <col min="11518" max="11518" width="7.42578125" style="11" customWidth="1"/>
    <col min="11519" max="11519" width="118.140625" style="11" customWidth="1"/>
    <col min="11520" max="11520" width="11.85546875" style="11" customWidth="1"/>
    <col min="11521" max="11521" width="9.28515625" style="11" customWidth="1"/>
    <col min="11522" max="11522" width="14.140625" style="11" customWidth="1"/>
    <col min="11523" max="11523" width="16.28515625" style="11" customWidth="1"/>
    <col min="11524" max="11773" width="9.140625" style="11"/>
    <col min="11774" max="11774" width="7.42578125" style="11" customWidth="1"/>
    <col min="11775" max="11775" width="118.140625" style="11" customWidth="1"/>
    <col min="11776" max="11776" width="11.85546875" style="11" customWidth="1"/>
    <col min="11777" max="11777" width="9.28515625" style="11" customWidth="1"/>
    <col min="11778" max="11778" width="14.140625" style="11" customWidth="1"/>
    <col min="11779" max="11779" width="16.28515625" style="11" customWidth="1"/>
    <col min="11780" max="12029" width="9.140625" style="11"/>
    <col min="12030" max="12030" width="7.42578125" style="11" customWidth="1"/>
    <col min="12031" max="12031" width="118.140625" style="11" customWidth="1"/>
    <col min="12032" max="12032" width="11.85546875" style="11" customWidth="1"/>
    <col min="12033" max="12033" width="9.28515625" style="11" customWidth="1"/>
    <col min="12034" max="12034" width="14.140625" style="11" customWidth="1"/>
    <col min="12035" max="12035" width="16.28515625" style="11" customWidth="1"/>
    <col min="12036" max="12285" width="9.140625" style="11"/>
    <col min="12286" max="12286" width="7.42578125" style="11" customWidth="1"/>
    <col min="12287" max="12287" width="118.140625" style="11" customWidth="1"/>
    <col min="12288" max="12288" width="11.85546875" style="11" customWidth="1"/>
    <col min="12289" max="12289" width="9.28515625" style="11" customWidth="1"/>
    <col min="12290" max="12290" width="14.140625" style="11" customWidth="1"/>
    <col min="12291" max="12291" width="16.28515625" style="11" customWidth="1"/>
    <col min="12292" max="12541" width="9.140625" style="11"/>
    <col min="12542" max="12542" width="7.42578125" style="11" customWidth="1"/>
    <col min="12543" max="12543" width="118.140625" style="11" customWidth="1"/>
    <col min="12544" max="12544" width="11.85546875" style="11" customWidth="1"/>
    <col min="12545" max="12545" width="9.28515625" style="11" customWidth="1"/>
    <col min="12546" max="12546" width="14.140625" style="11" customWidth="1"/>
    <col min="12547" max="12547" width="16.28515625" style="11" customWidth="1"/>
    <col min="12548" max="12797" width="9.140625" style="11"/>
    <col min="12798" max="12798" width="7.42578125" style="11" customWidth="1"/>
    <col min="12799" max="12799" width="118.140625" style="11" customWidth="1"/>
    <col min="12800" max="12800" width="11.85546875" style="11" customWidth="1"/>
    <col min="12801" max="12801" width="9.28515625" style="11" customWidth="1"/>
    <col min="12802" max="12802" width="14.140625" style="11" customWidth="1"/>
    <col min="12803" max="12803" width="16.28515625" style="11" customWidth="1"/>
    <col min="12804" max="13053" width="9.140625" style="11"/>
    <col min="13054" max="13054" width="7.42578125" style="11" customWidth="1"/>
    <col min="13055" max="13055" width="118.140625" style="11" customWidth="1"/>
    <col min="13056" max="13056" width="11.85546875" style="11" customWidth="1"/>
    <col min="13057" max="13057" width="9.28515625" style="11" customWidth="1"/>
    <col min="13058" max="13058" width="14.140625" style="11" customWidth="1"/>
    <col min="13059" max="13059" width="16.28515625" style="11" customWidth="1"/>
    <col min="13060" max="13309" width="9.140625" style="11"/>
    <col min="13310" max="13310" width="7.42578125" style="11" customWidth="1"/>
    <col min="13311" max="13311" width="118.140625" style="11" customWidth="1"/>
    <col min="13312" max="13312" width="11.85546875" style="11" customWidth="1"/>
    <col min="13313" max="13313" width="9.28515625" style="11" customWidth="1"/>
    <col min="13314" max="13314" width="14.140625" style="11" customWidth="1"/>
    <col min="13315" max="13315" width="16.28515625" style="11" customWidth="1"/>
    <col min="13316" max="13565" width="9.140625" style="11"/>
    <col min="13566" max="13566" width="7.42578125" style="11" customWidth="1"/>
    <col min="13567" max="13567" width="118.140625" style="11" customWidth="1"/>
    <col min="13568" max="13568" width="11.85546875" style="11" customWidth="1"/>
    <col min="13569" max="13569" width="9.28515625" style="11" customWidth="1"/>
    <col min="13570" max="13570" width="14.140625" style="11" customWidth="1"/>
    <col min="13571" max="13571" width="16.28515625" style="11" customWidth="1"/>
    <col min="13572" max="13821" width="9.140625" style="11"/>
    <col min="13822" max="13822" width="7.42578125" style="11" customWidth="1"/>
    <col min="13823" max="13823" width="118.140625" style="11" customWidth="1"/>
    <col min="13824" max="13824" width="11.85546875" style="11" customWidth="1"/>
    <col min="13825" max="13825" width="9.28515625" style="11" customWidth="1"/>
    <col min="13826" max="13826" width="14.140625" style="11" customWidth="1"/>
    <col min="13827" max="13827" width="16.28515625" style="11" customWidth="1"/>
    <col min="13828" max="14077" width="9.140625" style="11"/>
    <col min="14078" max="14078" width="7.42578125" style="11" customWidth="1"/>
    <col min="14079" max="14079" width="118.140625" style="11" customWidth="1"/>
    <col min="14080" max="14080" width="11.85546875" style="11" customWidth="1"/>
    <col min="14081" max="14081" width="9.28515625" style="11" customWidth="1"/>
    <col min="14082" max="14082" width="14.140625" style="11" customWidth="1"/>
    <col min="14083" max="14083" width="16.28515625" style="11" customWidth="1"/>
    <col min="14084" max="14333" width="9.140625" style="11"/>
    <col min="14334" max="14334" width="7.42578125" style="11" customWidth="1"/>
    <col min="14335" max="14335" width="118.140625" style="11" customWidth="1"/>
    <col min="14336" max="14336" width="11.85546875" style="11" customWidth="1"/>
    <col min="14337" max="14337" width="9.28515625" style="11" customWidth="1"/>
    <col min="14338" max="14338" width="14.140625" style="11" customWidth="1"/>
    <col min="14339" max="14339" width="16.28515625" style="11" customWidth="1"/>
    <col min="14340" max="14589" width="9.140625" style="11"/>
    <col min="14590" max="14590" width="7.42578125" style="11" customWidth="1"/>
    <col min="14591" max="14591" width="118.140625" style="11" customWidth="1"/>
    <col min="14592" max="14592" width="11.85546875" style="11" customWidth="1"/>
    <col min="14593" max="14593" width="9.28515625" style="11" customWidth="1"/>
    <col min="14594" max="14594" width="14.140625" style="11" customWidth="1"/>
    <col min="14595" max="14595" width="16.28515625" style="11" customWidth="1"/>
    <col min="14596" max="14845" width="9.140625" style="11"/>
    <col min="14846" max="14846" width="7.42578125" style="11" customWidth="1"/>
    <col min="14847" max="14847" width="118.140625" style="11" customWidth="1"/>
    <col min="14848" max="14848" width="11.85546875" style="11" customWidth="1"/>
    <col min="14849" max="14849" width="9.28515625" style="11" customWidth="1"/>
    <col min="14850" max="14850" width="14.140625" style="11" customWidth="1"/>
    <col min="14851" max="14851" width="16.28515625" style="11" customWidth="1"/>
    <col min="14852" max="15101" width="9.140625" style="11"/>
    <col min="15102" max="15102" width="7.42578125" style="11" customWidth="1"/>
    <col min="15103" max="15103" width="118.140625" style="11" customWidth="1"/>
    <col min="15104" max="15104" width="11.85546875" style="11" customWidth="1"/>
    <col min="15105" max="15105" width="9.28515625" style="11" customWidth="1"/>
    <col min="15106" max="15106" width="14.140625" style="11" customWidth="1"/>
    <col min="15107" max="15107" width="16.28515625" style="11" customWidth="1"/>
    <col min="15108" max="15357" width="9.140625" style="11"/>
    <col min="15358" max="15358" width="7.42578125" style="11" customWidth="1"/>
    <col min="15359" max="15359" width="118.140625" style="11" customWidth="1"/>
    <col min="15360" max="15360" width="11.85546875" style="11" customWidth="1"/>
    <col min="15361" max="15361" width="9.28515625" style="11" customWidth="1"/>
    <col min="15362" max="15362" width="14.140625" style="11" customWidth="1"/>
    <col min="15363" max="15363" width="16.28515625" style="11" customWidth="1"/>
    <col min="15364" max="15613" width="9.140625" style="11"/>
    <col min="15614" max="15614" width="7.42578125" style="11" customWidth="1"/>
    <col min="15615" max="15615" width="118.140625" style="11" customWidth="1"/>
    <col min="15616" max="15616" width="11.85546875" style="11" customWidth="1"/>
    <col min="15617" max="15617" width="9.28515625" style="11" customWidth="1"/>
    <col min="15618" max="15618" width="14.140625" style="11" customWidth="1"/>
    <col min="15619" max="15619" width="16.28515625" style="11" customWidth="1"/>
    <col min="15620" max="15869" width="9.140625" style="11"/>
    <col min="15870" max="15870" width="7.42578125" style="11" customWidth="1"/>
    <col min="15871" max="15871" width="118.140625" style="11" customWidth="1"/>
    <col min="15872" max="15872" width="11.85546875" style="11" customWidth="1"/>
    <col min="15873" max="15873" width="9.28515625" style="11" customWidth="1"/>
    <col min="15874" max="15874" width="14.140625" style="11" customWidth="1"/>
    <col min="15875" max="15875" width="16.28515625" style="11" customWidth="1"/>
    <col min="15876" max="16125" width="9.140625" style="11"/>
    <col min="16126" max="16126" width="7.42578125" style="11" customWidth="1"/>
    <col min="16127" max="16127" width="118.140625" style="11" customWidth="1"/>
    <col min="16128" max="16128" width="11.85546875" style="11" customWidth="1"/>
    <col min="16129" max="16129" width="9.28515625" style="11" customWidth="1"/>
    <col min="16130" max="16130" width="14.140625" style="11" customWidth="1"/>
    <col min="16131" max="16131" width="16.28515625" style="11" customWidth="1"/>
    <col min="16132" max="16384" width="9.140625" style="11"/>
  </cols>
  <sheetData>
    <row r="1" spans="1:6" s="6" customFormat="1" ht="20.25" customHeight="1" x14ac:dyDescent="0.3">
      <c r="A1" s="3" t="s">
        <v>51</v>
      </c>
      <c r="B1" s="4"/>
      <c r="C1" s="5"/>
      <c r="D1" s="5"/>
      <c r="E1" s="5"/>
      <c r="F1" s="5"/>
    </row>
    <row r="2" spans="1:6" s="6" customFormat="1" ht="20.25" customHeight="1" x14ac:dyDescent="0.3">
      <c r="A2" s="3" t="s">
        <v>52</v>
      </c>
      <c r="B2" s="4"/>
      <c r="C2" s="5"/>
      <c r="D2" s="5"/>
      <c r="E2" s="5"/>
      <c r="F2" s="5"/>
    </row>
    <row r="3" spans="1:6" s="6" customFormat="1" ht="21" customHeight="1" x14ac:dyDescent="0.2">
      <c r="A3" s="7" t="s">
        <v>993</v>
      </c>
      <c r="B3" s="4"/>
      <c r="C3" s="5"/>
      <c r="D3" s="5"/>
      <c r="E3" s="5"/>
      <c r="F3" s="5"/>
    </row>
    <row r="4" spans="1:6" ht="12.75" customHeight="1" x14ac:dyDescent="0.2">
      <c r="C4" s="10"/>
      <c r="D4" s="10"/>
      <c r="E4" s="10"/>
      <c r="F4" s="10"/>
    </row>
    <row r="5" spans="1:6" s="17" customFormat="1" ht="27.75" customHeight="1" x14ac:dyDescent="0.2">
      <c r="A5" s="12"/>
      <c r="B5" s="13" t="s">
        <v>771</v>
      </c>
      <c r="C5" s="14" t="s">
        <v>53</v>
      </c>
      <c r="D5" s="12" t="s">
        <v>54</v>
      </c>
      <c r="E5" s="15" t="s">
        <v>55</v>
      </c>
      <c r="F5" s="16" t="s">
        <v>56</v>
      </c>
    </row>
    <row r="6" spans="1:6" s="36" customFormat="1" ht="27.75" customHeight="1" x14ac:dyDescent="0.2">
      <c r="A6" s="32"/>
      <c r="B6" s="33" t="s">
        <v>313</v>
      </c>
      <c r="C6" s="34"/>
      <c r="D6" s="32"/>
      <c r="E6" s="35"/>
      <c r="F6" s="37"/>
    </row>
    <row r="7" spans="1:6" s="45" customFormat="1" ht="35.1" customHeight="1" x14ac:dyDescent="0.2">
      <c r="A7" s="18">
        <v>392</v>
      </c>
      <c r="B7" s="19" t="s">
        <v>971</v>
      </c>
      <c r="C7" s="20">
        <v>80</v>
      </c>
      <c r="D7" s="21" t="s">
        <v>59</v>
      </c>
      <c r="E7" s="221"/>
      <c r="F7" s="224">
        <f t="shared" ref="F7:F21" si="0">C7*E7</f>
        <v>0</v>
      </c>
    </row>
    <row r="8" spans="1:6" s="23" customFormat="1" ht="35.1" customHeight="1" x14ac:dyDescent="0.2">
      <c r="A8" s="18">
        <v>393</v>
      </c>
      <c r="B8" s="19" t="s">
        <v>260</v>
      </c>
      <c r="C8" s="20">
        <v>1</v>
      </c>
      <c r="D8" s="21" t="s">
        <v>259</v>
      </c>
      <c r="E8" s="221"/>
      <c r="F8" s="224">
        <f t="shared" si="0"/>
        <v>0</v>
      </c>
    </row>
    <row r="9" spans="1:6" s="45" customFormat="1" ht="35.1" customHeight="1" x14ac:dyDescent="0.2">
      <c r="A9" s="220">
        <v>394</v>
      </c>
      <c r="B9" s="19" t="s">
        <v>972</v>
      </c>
      <c r="C9" s="20">
        <v>1374</v>
      </c>
      <c r="D9" s="21" t="s">
        <v>59</v>
      </c>
      <c r="E9" s="221"/>
      <c r="F9" s="224">
        <f t="shared" si="0"/>
        <v>0</v>
      </c>
    </row>
    <row r="10" spans="1:6" s="45" customFormat="1" ht="35.1" customHeight="1" x14ac:dyDescent="0.2">
      <c r="A10" s="220">
        <v>395</v>
      </c>
      <c r="B10" s="19" t="s">
        <v>973</v>
      </c>
      <c r="C10" s="20">
        <v>223</v>
      </c>
      <c r="D10" s="21" t="s">
        <v>59</v>
      </c>
      <c r="E10" s="221"/>
      <c r="F10" s="224">
        <f t="shared" si="0"/>
        <v>0</v>
      </c>
    </row>
    <row r="11" spans="1:6" s="45" customFormat="1" ht="35.1" customHeight="1" x14ac:dyDescent="0.2">
      <c r="A11" s="220">
        <v>396</v>
      </c>
      <c r="B11" s="19" t="s">
        <v>974</v>
      </c>
      <c r="C11" s="20">
        <v>15</v>
      </c>
      <c r="D11" s="21" t="s">
        <v>59</v>
      </c>
      <c r="E11" s="221"/>
      <c r="F11" s="224">
        <f t="shared" si="0"/>
        <v>0</v>
      </c>
    </row>
    <row r="12" spans="1:6" s="45" customFormat="1" ht="35.1" customHeight="1" x14ac:dyDescent="0.2">
      <c r="A12" s="220">
        <v>397</v>
      </c>
      <c r="B12" s="19" t="s">
        <v>975</v>
      </c>
      <c r="C12" s="20">
        <v>238</v>
      </c>
      <c r="D12" s="21" t="s">
        <v>59</v>
      </c>
      <c r="E12" s="221"/>
      <c r="F12" s="224">
        <f t="shared" si="0"/>
        <v>0</v>
      </c>
    </row>
    <row r="13" spans="1:6" s="45" customFormat="1" ht="35.1" customHeight="1" x14ac:dyDescent="0.2">
      <c r="A13" s="220">
        <v>398</v>
      </c>
      <c r="B13" s="19" t="s">
        <v>976</v>
      </c>
      <c r="C13" s="20">
        <v>1692</v>
      </c>
      <c r="D13" s="21" t="s">
        <v>59</v>
      </c>
      <c r="E13" s="221"/>
      <c r="F13" s="224">
        <f t="shared" si="0"/>
        <v>0</v>
      </c>
    </row>
    <row r="14" spans="1:6" s="45" customFormat="1" ht="35.1" customHeight="1" x14ac:dyDescent="0.2">
      <c r="A14" s="220">
        <v>399</v>
      </c>
      <c r="B14" s="19" t="s">
        <v>977</v>
      </c>
      <c r="C14" s="20">
        <v>169</v>
      </c>
      <c r="D14" s="21" t="s">
        <v>391</v>
      </c>
      <c r="E14" s="221"/>
      <c r="F14" s="224">
        <f t="shared" si="0"/>
        <v>0</v>
      </c>
    </row>
    <row r="15" spans="1:6" s="45" customFormat="1" ht="35.1" customHeight="1" x14ac:dyDescent="0.2">
      <c r="A15" s="220">
        <v>400</v>
      </c>
      <c r="B15" s="19" t="s">
        <v>390</v>
      </c>
      <c r="C15" s="20">
        <v>20</v>
      </c>
      <c r="D15" s="21" t="s">
        <v>61</v>
      </c>
      <c r="E15" s="221"/>
      <c r="F15" s="224">
        <f t="shared" si="0"/>
        <v>0</v>
      </c>
    </row>
    <row r="16" spans="1:6" s="45" customFormat="1" ht="35.1" customHeight="1" x14ac:dyDescent="0.2">
      <c r="A16" s="220">
        <v>401</v>
      </c>
      <c r="B16" s="19" t="s">
        <v>978</v>
      </c>
      <c r="C16" s="20">
        <v>1507</v>
      </c>
      <c r="D16" s="21" t="s">
        <v>59</v>
      </c>
      <c r="E16" s="221"/>
      <c r="F16" s="224">
        <f t="shared" si="0"/>
        <v>0</v>
      </c>
    </row>
    <row r="17" spans="1:6" s="45" customFormat="1" ht="35.1" customHeight="1" x14ac:dyDescent="0.2">
      <c r="A17" s="220">
        <v>402</v>
      </c>
      <c r="B17" s="19" t="s">
        <v>979</v>
      </c>
      <c r="C17" s="20">
        <v>1507</v>
      </c>
      <c r="D17" s="21" t="s">
        <v>59</v>
      </c>
      <c r="E17" s="221"/>
      <c r="F17" s="224">
        <f t="shared" si="0"/>
        <v>0</v>
      </c>
    </row>
    <row r="18" spans="1:6" s="45" customFormat="1" ht="35.1" customHeight="1" x14ac:dyDescent="0.2">
      <c r="A18" s="220">
        <v>403</v>
      </c>
      <c r="B18" s="19" t="s">
        <v>446</v>
      </c>
      <c r="C18" s="20">
        <v>925</v>
      </c>
      <c r="D18" s="21" t="s">
        <v>59</v>
      </c>
      <c r="E18" s="221"/>
      <c r="F18" s="224">
        <f t="shared" si="0"/>
        <v>0</v>
      </c>
    </row>
    <row r="19" spans="1:6" s="45" customFormat="1" ht="35.1" customHeight="1" x14ac:dyDescent="0.2">
      <c r="A19" s="220">
        <v>404</v>
      </c>
      <c r="B19" s="19" t="s">
        <v>448</v>
      </c>
      <c r="C19" s="20">
        <v>312</v>
      </c>
      <c r="D19" s="21" t="s">
        <v>299</v>
      </c>
      <c r="E19" s="221"/>
      <c r="F19" s="224">
        <f t="shared" si="0"/>
        <v>0</v>
      </c>
    </row>
    <row r="20" spans="1:6" s="45" customFormat="1" ht="35.1" customHeight="1" x14ac:dyDescent="0.2">
      <c r="A20" s="220">
        <v>405</v>
      </c>
      <c r="B20" s="19" t="s">
        <v>992</v>
      </c>
      <c r="C20" s="20">
        <v>555</v>
      </c>
      <c r="D20" s="21" t="s">
        <v>59</v>
      </c>
      <c r="E20" s="221"/>
      <c r="F20" s="224">
        <f t="shared" si="0"/>
        <v>0</v>
      </c>
    </row>
    <row r="21" spans="1:6" s="45" customFormat="1" ht="35.1" customHeight="1" x14ac:dyDescent="0.2">
      <c r="A21" s="220">
        <v>406</v>
      </c>
      <c r="B21" s="19" t="s">
        <v>389</v>
      </c>
      <c r="C21" s="20">
        <v>27</v>
      </c>
      <c r="D21" s="21" t="s">
        <v>59</v>
      </c>
      <c r="E21" s="221"/>
      <c r="F21" s="224">
        <f t="shared" si="0"/>
        <v>0</v>
      </c>
    </row>
    <row r="22" spans="1:6" s="36" customFormat="1" ht="27.75" customHeight="1" x14ac:dyDescent="0.2">
      <c r="A22" s="32"/>
      <c r="B22" s="33" t="s">
        <v>388</v>
      </c>
      <c r="C22" s="235"/>
      <c r="D22" s="32"/>
      <c r="E22" s="222"/>
      <c r="F22" s="225"/>
    </row>
    <row r="23" spans="1:6" s="45" customFormat="1" ht="35.1" customHeight="1" x14ac:dyDescent="0.2">
      <c r="A23" s="18">
        <v>407</v>
      </c>
      <c r="B23" s="19" t="s">
        <v>950</v>
      </c>
      <c r="C23" s="39">
        <v>9.1</v>
      </c>
      <c r="D23" s="21" t="s">
        <v>59</v>
      </c>
      <c r="E23" s="221"/>
      <c r="F23" s="224">
        <f t="shared" ref="F23:F43" si="1">C23*E23</f>
        <v>0</v>
      </c>
    </row>
    <row r="24" spans="1:6" s="45" customFormat="1" ht="35.1" customHeight="1" x14ac:dyDescent="0.2">
      <c r="A24" s="18">
        <v>408</v>
      </c>
      <c r="B24" s="19" t="s">
        <v>387</v>
      </c>
      <c r="C24" s="20">
        <v>55</v>
      </c>
      <c r="D24" s="21" t="s">
        <v>61</v>
      </c>
      <c r="E24" s="221"/>
      <c r="F24" s="224">
        <f t="shared" si="1"/>
        <v>0</v>
      </c>
    </row>
    <row r="25" spans="1:6" s="45" customFormat="1" ht="35.1" customHeight="1" x14ac:dyDescent="0.2">
      <c r="A25" s="220">
        <v>409</v>
      </c>
      <c r="B25" s="19" t="s">
        <v>257</v>
      </c>
      <c r="C25" s="20">
        <v>55</v>
      </c>
      <c r="D25" s="21" t="s">
        <v>61</v>
      </c>
      <c r="E25" s="221"/>
      <c r="F25" s="224">
        <f t="shared" si="1"/>
        <v>0</v>
      </c>
    </row>
    <row r="26" spans="1:6" s="45" customFormat="1" ht="35.1" customHeight="1" x14ac:dyDescent="0.2">
      <c r="A26" s="220">
        <v>410</v>
      </c>
      <c r="B26" s="19" t="s">
        <v>956</v>
      </c>
      <c r="C26" s="39">
        <v>9.9</v>
      </c>
      <c r="D26" s="21" t="s">
        <v>59</v>
      </c>
      <c r="E26" s="221"/>
      <c r="F26" s="224">
        <f t="shared" si="1"/>
        <v>0</v>
      </c>
    </row>
    <row r="27" spans="1:6" s="45" customFormat="1" ht="35.1" customHeight="1" x14ac:dyDescent="0.2">
      <c r="A27" s="220">
        <v>411</v>
      </c>
      <c r="B27" s="19" t="s">
        <v>386</v>
      </c>
      <c r="C27" s="20">
        <v>2</v>
      </c>
      <c r="D27" s="21" t="s">
        <v>61</v>
      </c>
      <c r="E27" s="221"/>
      <c r="F27" s="224">
        <f t="shared" si="1"/>
        <v>0</v>
      </c>
    </row>
    <row r="28" spans="1:6" s="45" customFormat="1" ht="35.1" customHeight="1" x14ac:dyDescent="0.2">
      <c r="A28" s="220">
        <v>412</v>
      </c>
      <c r="B28" s="19" t="s">
        <v>385</v>
      </c>
      <c r="C28" s="20">
        <v>2</v>
      </c>
      <c r="D28" s="21" t="s">
        <v>61</v>
      </c>
      <c r="E28" s="221"/>
      <c r="F28" s="224">
        <f t="shared" si="1"/>
        <v>0</v>
      </c>
    </row>
    <row r="29" spans="1:6" s="45" customFormat="1" ht="35.1" customHeight="1" x14ac:dyDescent="0.2">
      <c r="A29" s="220">
        <v>413</v>
      </c>
      <c r="B29" s="19" t="s">
        <v>384</v>
      </c>
      <c r="C29" s="20">
        <v>2</v>
      </c>
      <c r="D29" s="21" t="s">
        <v>64</v>
      </c>
      <c r="E29" s="221"/>
      <c r="F29" s="224">
        <f t="shared" si="1"/>
        <v>0</v>
      </c>
    </row>
    <row r="30" spans="1:6" s="45" customFormat="1" ht="35.1" customHeight="1" x14ac:dyDescent="0.2">
      <c r="A30" s="220">
        <v>414</v>
      </c>
      <c r="B30" s="19" t="s">
        <v>383</v>
      </c>
      <c r="C30" s="20">
        <v>600</v>
      </c>
      <c r="D30" s="21" t="s">
        <v>382</v>
      </c>
      <c r="E30" s="221"/>
      <c r="F30" s="224">
        <f t="shared" si="1"/>
        <v>0</v>
      </c>
    </row>
    <row r="31" spans="1:6" s="23" customFormat="1" ht="47.25" customHeight="1" x14ac:dyDescent="0.2">
      <c r="A31" s="220">
        <v>415</v>
      </c>
      <c r="B31" s="19" t="s">
        <v>945</v>
      </c>
      <c r="C31" s="39">
        <v>0.2</v>
      </c>
      <c r="D31" s="21" t="s">
        <v>59</v>
      </c>
      <c r="E31" s="221"/>
      <c r="F31" s="224">
        <f t="shared" si="1"/>
        <v>0</v>
      </c>
    </row>
    <row r="32" spans="1:6" s="23" customFormat="1" ht="35.1" customHeight="1" x14ac:dyDescent="0.2">
      <c r="A32" s="220">
        <v>416</v>
      </c>
      <c r="B32" s="19" t="s">
        <v>946</v>
      </c>
      <c r="C32" s="39">
        <v>1.3</v>
      </c>
      <c r="D32" s="21" t="s">
        <v>59</v>
      </c>
      <c r="E32" s="221"/>
      <c r="F32" s="224">
        <f t="shared" si="1"/>
        <v>0</v>
      </c>
    </row>
    <row r="33" spans="1:6" s="45" customFormat="1" ht="35.1" customHeight="1" x14ac:dyDescent="0.2">
      <c r="A33" s="220">
        <v>417</v>
      </c>
      <c r="B33" s="19" t="s">
        <v>381</v>
      </c>
      <c r="C33" s="20">
        <v>2</v>
      </c>
      <c r="D33" s="21" t="s">
        <v>64</v>
      </c>
      <c r="E33" s="221"/>
      <c r="F33" s="224">
        <f t="shared" si="1"/>
        <v>0</v>
      </c>
    </row>
    <row r="34" spans="1:6" s="45" customFormat="1" ht="35.1" customHeight="1" x14ac:dyDescent="0.2">
      <c r="A34" s="220">
        <v>418</v>
      </c>
      <c r="B34" s="19" t="s">
        <v>380</v>
      </c>
      <c r="C34" s="20">
        <v>2</v>
      </c>
      <c r="D34" s="21" t="s">
        <v>64</v>
      </c>
      <c r="E34" s="221"/>
      <c r="F34" s="224">
        <f t="shared" si="1"/>
        <v>0</v>
      </c>
    </row>
    <row r="35" spans="1:6" s="45" customFormat="1" ht="35.1" customHeight="1" x14ac:dyDescent="0.2">
      <c r="A35" s="220">
        <v>419</v>
      </c>
      <c r="B35" s="19" t="s">
        <v>379</v>
      </c>
      <c r="C35" s="20">
        <v>3</v>
      </c>
      <c r="D35" s="21" t="s">
        <v>64</v>
      </c>
      <c r="E35" s="221"/>
      <c r="F35" s="224">
        <f t="shared" si="1"/>
        <v>0</v>
      </c>
    </row>
    <row r="36" spans="1:6" s="45" customFormat="1" ht="35.1" customHeight="1" x14ac:dyDescent="0.2">
      <c r="A36" s="220">
        <v>420</v>
      </c>
      <c r="B36" s="19" t="s">
        <v>378</v>
      </c>
      <c r="C36" s="20">
        <v>3</v>
      </c>
      <c r="D36" s="21" t="s">
        <v>64</v>
      </c>
      <c r="E36" s="221"/>
      <c r="F36" s="224">
        <f t="shared" si="1"/>
        <v>0</v>
      </c>
    </row>
    <row r="37" spans="1:6" s="45" customFormat="1" ht="35.1" customHeight="1" x14ac:dyDescent="0.2">
      <c r="A37" s="220">
        <v>421</v>
      </c>
      <c r="B37" s="19" t="s">
        <v>377</v>
      </c>
      <c r="C37" s="20">
        <v>3</v>
      </c>
      <c r="D37" s="21" t="s">
        <v>64</v>
      </c>
      <c r="E37" s="221"/>
      <c r="F37" s="224">
        <f t="shared" si="1"/>
        <v>0</v>
      </c>
    </row>
    <row r="38" spans="1:6" s="45" customFormat="1" ht="35.1" customHeight="1" x14ac:dyDescent="0.2">
      <c r="A38" s="220">
        <v>422</v>
      </c>
      <c r="B38" s="19" t="s">
        <v>324</v>
      </c>
      <c r="C38" s="20">
        <v>4</v>
      </c>
      <c r="D38" s="21" t="s">
        <v>64</v>
      </c>
      <c r="E38" s="221"/>
      <c r="F38" s="224">
        <f t="shared" si="1"/>
        <v>0</v>
      </c>
    </row>
    <row r="39" spans="1:6" s="45" customFormat="1" ht="35.1" customHeight="1" x14ac:dyDescent="0.2">
      <c r="A39" s="220">
        <v>423</v>
      </c>
      <c r="B39" s="19" t="s">
        <v>376</v>
      </c>
      <c r="C39" s="20">
        <v>1</v>
      </c>
      <c r="D39" s="21" t="s">
        <v>64</v>
      </c>
      <c r="E39" s="221"/>
      <c r="F39" s="224">
        <f t="shared" si="1"/>
        <v>0</v>
      </c>
    </row>
    <row r="40" spans="1:6" s="45" customFormat="1" ht="35.1" customHeight="1" x14ac:dyDescent="0.2">
      <c r="A40" s="220">
        <v>424</v>
      </c>
      <c r="B40" s="19" t="s">
        <v>375</v>
      </c>
      <c r="C40" s="20">
        <v>1</v>
      </c>
      <c r="D40" s="21" t="s">
        <v>64</v>
      </c>
      <c r="E40" s="221"/>
      <c r="F40" s="224">
        <f t="shared" si="1"/>
        <v>0</v>
      </c>
    </row>
    <row r="41" spans="1:6" s="45" customFormat="1" ht="35.1" customHeight="1" x14ac:dyDescent="0.2">
      <c r="A41" s="220">
        <v>425</v>
      </c>
      <c r="B41" s="19" t="s">
        <v>374</v>
      </c>
      <c r="C41" s="20">
        <v>1</v>
      </c>
      <c r="D41" s="21" t="s">
        <v>64</v>
      </c>
      <c r="E41" s="221"/>
      <c r="F41" s="224">
        <f t="shared" si="1"/>
        <v>0</v>
      </c>
    </row>
    <row r="42" spans="1:6" s="45" customFormat="1" ht="35.1" customHeight="1" x14ac:dyDescent="0.2">
      <c r="A42" s="220">
        <v>426</v>
      </c>
      <c r="B42" s="19" t="s">
        <v>449</v>
      </c>
      <c r="C42" s="39">
        <v>0.1</v>
      </c>
      <c r="D42" s="21" t="s">
        <v>59</v>
      </c>
      <c r="E42" s="221"/>
      <c r="F42" s="224">
        <f t="shared" si="1"/>
        <v>0</v>
      </c>
    </row>
    <row r="43" spans="1:6" s="23" customFormat="1" ht="35.1" customHeight="1" x14ac:dyDescent="0.2">
      <c r="A43" s="220">
        <v>427</v>
      </c>
      <c r="B43" s="19" t="s">
        <v>237</v>
      </c>
      <c r="C43" s="20">
        <v>37</v>
      </c>
      <c r="D43" s="21" t="s">
        <v>66</v>
      </c>
      <c r="E43" s="221"/>
      <c r="F43" s="224">
        <f t="shared" si="1"/>
        <v>0</v>
      </c>
    </row>
    <row r="44" spans="1:6" s="36" customFormat="1" ht="27.75" customHeight="1" x14ac:dyDescent="0.2">
      <c r="A44" s="32"/>
      <c r="B44" s="33" t="s">
        <v>373</v>
      </c>
      <c r="C44" s="235"/>
      <c r="D44" s="32"/>
      <c r="E44" s="222"/>
      <c r="F44" s="225"/>
    </row>
    <row r="45" spans="1:6" s="45" customFormat="1" ht="35.1" customHeight="1" x14ac:dyDescent="0.2">
      <c r="A45" s="18">
        <v>428</v>
      </c>
      <c r="B45" s="19" t="s">
        <v>450</v>
      </c>
      <c r="C45" s="20">
        <v>43</v>
      </c>
      <c r="D45" s="21" t="s">
        <v>268</v>
      </c>
      <c r="E45" s="221"/>
      <c r="F45" s="224">
        <f t="shared" ref="F45:F50" si="2">C45*E45</f>
        <v>0</v>
      </c>
    </row>
    <row r="46" spans="1:6" s="45" customFormat="1" ht="35.1" customHeight="1" x14ac:dyDescent="0.2">
      <c r="A46" s="18">
        <v>429</v>
      </c>
      <c r="B46" s="19" t="s">
        <v>451</v>
      </c>
      <c r="C46" s="20">
        <v>24</v>
      </c>
      <c r="D46" s="21" t="s">
        <v>59</v>
      </c>
      <c r="E46" s="221"/>
      <c r="F46" s="224">
        <f t="shared" si="2"/>
        <v>0</v>
      </c>
    </row>
    <row r="47" spans="1:6" s="45" customFormat="1" ht="35.1" customHeight="1" x14ac:dyDescent="0.2">
      <c r="A47" s="220">
        <v>430</v>
      </c>
      <c r="B47" s="19" t="s">
        <v>447</v>
      </c>
      <c r="C47" s="20">
        <v>106</v>
      </c>
      <c r="D47" s="21" t="s">
        <v>59</v>
      </c>
      <c r="E47" s="221"/>
      <c r="F47" s="224">
        <f t="shared" si="2"/>
        <v>0</v>
      </c>
    </row>
    <row r="48" spans="1:6" s="45" customFormat="1" ht="35.1" customHeight="1" x14ac:dyDescent="0.2">
      <c r="A48" s="220">
        <v>431</v>
      </c>
      <c r="B48" s="19" t="s">
        <v>372</v>
      </c>
      <c r="C48" s="46">
        <v>10.885999999999999</v>
      </c>
      <c r="D48" s="21" t="s">
        <v>66</v>
      </c>
      <c r="E48" s="221"/>
      <c r="F48" s="224">
        <f t="shared" si="2"/>
        <v>0</v>
      </c>
    </row>
    <row r="49" spans="1:6" s="45" customFormat="1" ht="35.1" customHeight="1" x14ac:dyDescent="0.2">
      <c r="A49" s="220">
        <v>432</v>
      </c>
      <c r="B49" s="19" t="s">
        <v>452</v>
      </c>
      <c r="C49" s="20">
        <v>21</v>
      </c>
      <c r="D49" s="21" t="s">
        <v>59</v>
      </c>
      <c r="E49" s="221"/>
      <c r="F49" s="224">
        <f t="shared" si="2"/>
        <v>0</v>
      </c>
    </row>
    <row r="50" spans="1:6" s="45" customFormat="1" ht="35.1" customHeight="1" x14ac:dyDescent="0.2">
      <c r="A50" s="220">
        <v>433</v>
      </c>
      <c r="B50" s="19" t="s">
        <v>453</v>
      </c>
      <c r="C50" s="20">
        <v>43</v>
      </c>
      <c r="D50" s="21" t="s">
        <v>268</v>
      </c>
      <c r="E50" s="221"/>
      <c r="F50" s="224">
        <f t="shared" si="2"/>
        <v>0</v>
      </c>
    </row>
    <row r="51" spans="1:6" s="36" customFormat="1" ht="27.75" customHeight="1" x14ac:dyDescent="0.2">
      <c r="A51" s="32"/>
      <c r="B51" s="33" t="s">
        <v>371</v>
      </c>
      <c r="C51" s="235"/>
      <c r="D51" s="32"/>
      <c r="E51" s="222"/>
      <c r="F51" s="225"/>
    </row>
    <row r="52" spans="1:6" s="45" customFormat="1" ht="35.1" customHeight="1" x14ac:dyDescent="0.2">
      <c r="A52" s="18">
        <v>434</v>
      </c>
      <c r="B52" s="19" t="s">
        <v>454</v>
      </c>
      <c r="C52" s="20">
        <v>524</v>
      </c>
      <c r="D52" s="21" t="s">
        <v>268</v>
      </c>
      <c r="E52" s="221"/>
      <c r="F52" s="224">
        <f t="shared" ref="F52:F57" si="3">C52*E52</f>
        <v>0</v>
      </c>
    </row>
    <row r="53" spans="1:6" s="45" customFormat="1" ht="35.1" customHeight="1" x14ac:dyDescent="0.2">
      <c r="A53" s="18">
        <v>435</v>
      </c>
      <c r="B53" s="19" t="s">
        <v>370</v>
      </c>
      <c r="C53" s="20">
        <v>3</v>
      </c>
      <c r="D53" s="21" t="s">
        <v>64</v>
      </c>
      <c r="E53" s="221"/>
      <c r="F53" s="224">
        <f t="shared" si="3"/>
        <v>0</v>
      </c>
    </row>
    <row r="54" spans="1:6" s="45" customFormat="1" ht="35.1" customHeight="1" x14ac:dyDescent="0.2">
      <c r="A54" s="220">
        <v>436</v>
      </c>
      <c r="B54" s="19" t="s">
        <v>455</v>
      </c>
      <c r="C54" s="20">
        <v>153</v>
      </c>
      <c r="D54" s="21" t="s">
        <v>59</v>
      </c>
      <c r="E54" s="221"/>
      <c r="F54" s="224">
        <f t="shared" si="3"/>
        <v>0</v>
      </c>
    </row>
    <row r="55" spans="1:6" s="45" customFormat="1" ht="35.1" customHeight="1" x14ac:dyDescent="0.2">
      <c r="A55" s="220">
        <v>437</v>
      </c>
      <c r="B55" s="19" t="s">
        <v>369</v>
      </c>
      <c r="C55" s="46">
        <v>9.1219999999999999</v>
      </c>
      <c r="D55" s="21" t="s">
        <v>66</v>
      </c>
      <c r="E55" s="221"/>
      <c r="F55" s="224">
        <f t="shared" si="3"/>
        <v>0</v>
      </c>
    </row>
    <row r="56" spans="1:6" s="45" customFormat="1" ht="35.1" customHeight="1" x14ac:dyDescent="0.2">
      <c r="A56" s="220">
        <v>438</v>
      </c>
      <c r="B56" s="19" t="s">
        <v>368</v>
      </c>
      <c r="C56" s="20">
        <v>46</v>
      </c>
      <c r="D56" s="21" t="s">
        <v>61</v>
      </c>
      <c r="E56" s="221"/>
      <c r="F56" s="224">
        <f t="shared" si="3"/>
        <v>0</v>
      </c>
    </row>
    <row r="57" spans="1:6" s="45" customFormat="1" ht="35.1" customHeight="1" x14ac:dyDescent="0.2">
      <c r="A57" s="220">
        <v>439</v>
      </c>
      <c r="B57" s="19" t="s">
        <v>456</v>
      </c>
      <c r="C57" s="20">
        <v>524</v>
      </c>
      <c r="D57" s="21" t="s">
        <v>268</v>
      </c>
      <c r="E57" s="221"/>
      <c r="F57" s="224">
        <f t="shared" si="3"/>
        <v>0</v>
      </c>
    </row>
    <row r="58" spans="1:6" s="36" customFormat="1" ht="27.75" customHeight="1" x14ac:dyDescent="0.2">
      <c r="A58" s="32"/>
      <c r="B58" s="33" t="s">
        <v>367</v>
      </c>
      <c r="C58" s="235"/>
      <c r="D58" s="32"/>
      <c r="E58" s="222"/>
      <c r="F58" s="225"/>
    </row>
    <row r="59" spans="1:6" s="23" customFormat="1" ht="35.1" customHeight="1" x14ac:dyDescent="0.2">
      <c r="A59" s="18">
        <v>440</v>
      </c>
      <c r="B59" s="19" t="s">
        <v>366</v>
      </c>
      <c r="C59" s="20">
        <v>822</v>
      </c>
      <c r="D59" s="21" t="s">
        <v>66</v>
      </c>
      <c r="E59" s="221"/>
      <c r="F59" s="224">
        <f>C59*E59</f>
        <v>0</v>
      </c>
    </row>
    <row r="60" spans="1:6" s="36" customFormat="1" ht="27.75" customHeight="1" x14ac:dyDescent="0.2">
      <c r="A60" s="32"/>
      <c r="B60" s="33" t="s">
        <v>365</v>
      </c>
      <c r="C60" s="235"/>
      <c r="D60" s="32"/>
      <c r="E60" s="222"/>
      <c r="F60" s="225"/>
    </row>
    <row r="61" spans="1:6" s="45" customFormat="1" ht="35.1" customHeight="1" x14ac:dyDescent="0.2">
      <c r="A61" s="18">
        <v>441</v>
      </c>
      <c r="B61" s="19" t="s">
        <v>947</v>
      </c>
      <c r="C61" s="20">
        <v>233</v>
      </c>
      <c r="D61" s="21" t="s">
        <v>268</v>
      </c>
      <c r="E61" s="221"/>
      <c r="F61" s="224">
        <f t="shared" ref="F61:F73" si="4">C61*E61</f>
        <v>0</v>
      </c>
    </row>
    <row r="62" spans="1:6" s="45" customFormat="1" ht="35.1" customHeight="1" x14ac:dyDescent="0.2">
      <c r="A62" s="18">
        <v>442</v>
      </c>
      <c r="B62" s="19" t="s">
        <v>948</v>
      </c>
      <c r="C62" s="20">
        <v>233</v>
      </c>
      <c r="D62" s="21" t="s">
        <v>268</v>
      </c>
      <c r="E62" s="221"/>
      <c r="F62" s="224">
        <f t="shared" si="4"/>
        <v>0</v>
      </c>
    </row>
    <row r="63" spans="1:6" s="45" customFormat="1" ht="35.1" customHeight="1" x14ac:dyDescent="0.2">
      <c r="A63" s="220">
        <v>443</v>
      </c>
      <c r="B63" s="19" t="s">
        <v>980</v>
      </c>
      <c r="C63" s="20">
        <v>117</v>
      </c>
      <c r="D63" s="21" t="s">
        <v>268</v>
      </c>
      <c r="E63" s="221"/>
      <c r="F63" s="224">
        <f t="shared" si="4"/>
        <v>0</v>
      </c>
    </row>
    <row r="64" spans="1:6" s="45" customFormat="1" ht="35.1" customHeight="1" x14ac:dyDescent="0.2">
      <c r="A64" s="220">
        <v>444</v>
      </c>
      <c r="B64" s="19" t="s">
        <v>981</v>
      </c>
      <c r="C64" s="20">
        <v>117</v>
      </c>
      <c r="D64" s="21" t="s">
        <v>268</v>
      </c>
      <c r="E64" s="221"/>
      <c r="F64" s="224">
        <f t="shared" si="4"/>
        <v>0</v>
      </c>
    </row>
    <row r="65" spans="1:6" s="45" customFormat="1" ht="35.1" customHeight="1" x14ac:dyDescent="0.2">
      <c r="A65" s="220">
        <v>445</v>
      </c>
      <c r="B65" s="19" t="s">
        <v>982</v>
      </c>
      <c r="C65" s="20">
        <v>1</v>
      </c>
      <c r="D65" s="21" t="s">
        <v>64</v>
      </c>
      <c r="E65" s="221"/>
      <c r="F65" s="224">
        <f t="shared" si="4"/>
        <v>0</v>
      </c>
    </row>
    <row r="66" spans="1:6" s="45" customFormat="1" ht="35.1" customHeight="1" x14ac:dyDescent="0.2">
      <c r="A66" s="220">
        <v>446</v>
      </c>
      <c r="B66" s="19" t="s">
        <v>457</v>
      </c>
      <c r="C66" s="20">
        <v>248</v>
      </c>
      <c r="D66" s="21" t="s">
        <v>268</v>
      </c>
      <c r="E66" s="221"/>
      <c r="F66" s="224">
        <f t="shared" si="4"/>
        <v>0</v>
      </c>
    </row>
    <row r="67" spans="1:6" s="45" customFormat="1" ht="35.1" customHeight="1" x14ac:dyDescent="0.2">
      <c r="A67" s="220">
        <v>447</v>
      </c>
      <c r="B67" s="19" t="s">
        <v>983</v>
      </c>
      <c r="C67" s="20">
        <v>248</v>
      </c>
      <c r="D67" s="21" t="s">
        <v>268</v>
      </c>
      <c r="E67" s="221"/>
      <c r="F67" s="224">
        <f t="shared" si="4"/>
        <v>0</v>
      </c>
    </row>
    <row r="68" spans="1:6" s="45" customFormat="1" ht="35.1" customHeight="1" x14ac:dyDescent="0.2">
      <c r="A68" s="220">
        <v>448</v>
      </c>
      <c r="B68" s="19" t="s">
        <v>364</v>
      </c>
      <c r="C68" s="20">
        <v>1</v>
      </c>
      <c r="D68" s="21" t="s">
        <v>64</v>
      </c>
      <c r="E68" s="221"/>
      <c r="F68" s="224">
        <f t="shared" si="4"/>
        <v>0</v>
      </c>
    </row>
    <row r="69" spans="1:6" s="45" customFormat="1" ht="35.1" customHeight="1" x14ac:dyDescent="0.2">
      <c r="A69" s="220">
        <v>449</v>
      </c>
      <c r="B69" s="19" t="s">
        <v>321</v>
      </c>
      <c r="C69" s="20">
        <v>2</v>
      </c>
      <c r="D69" s="21" t="s">
        <v>64</v>
      </c>
      <c r="E69" s="221"/>
      <c r="F69" s="224">
        <f t="shared" si="4"/>
        <v>0</v>
      </c>
    </row>
    <row r="70" spans="1:6" s="45" customFormat="1" ht="35.1" customHeight="1" x14ac:dyDescent="0.2">
      <c r="A70" s="220">
        <v>450</v>
      </c>
      <c r="B70" s="19" t="s">
        <v>458</v>
      </c>
      <c r="C70" s="20">
        <v>55</v>
      </c>
      <c r="D70" s="21" t="s">
        <v>268</v>
      </c>
      <c r="E70" s="221"/>
      <c r="F70" s="224">
        <f t="shared" si="4"/>
        <v>0</v>
      </c>
    </row>
    <row r="71" spans="1:6" s="45" customFormat="1" ht="35.1" customHeight="1" x14ac:dyDescent="0.2">
      <c r="A71" s="220">
        <v>451</v>
      </c>
      <c r="B71" s="19" t="s">
        <v>980</v>
      </c>
      <c r="C71" s="20">
        <v>55</v>
      </c>
      <c r="D71" s="21" t="s">
        <v>268</v>
      </c>
      <c r="E71" s="221"/>
      <c r="F71" s="224">
        <f t="shared" si="4"/>
        <v>0</v>
      </c>
    </row>
    <row r="72" spans="1:6" s="45" customFormat="1" ht="35.1" customHeight="1" x14ac:dyDescent="0.2">
      <c r="A72" s="220">
        <v>452</v>
      </c>
      <c r="B72" s="19" t="s">
        <v>363</v>
      </c>
      <c r="C72" s="20">
        <v>1</v>
      </c>
      <c r="D72" s="21" t="s">
        <v>64</v>
      </c>
      <c r="E72" s="221"/>
      <c r="F72" s="224">
        <f t="shared" si="4"/>
        <v>0</v>
      </c>
    </row>
    <row r="73" spans="1:6" s="45" customFormat="1" ht="35.1" customHeight="1" x14ac:dyDescent="0.2">
      <c r="A73" s="220">
        <v>453</v>
      </c>
      <c r="B73" s="19" t="s">
        <v>351</v>
      </c>
      <c r="C73" s="20">
        <v>2</v>
      </c>
      <c r="D73" s="21" t="s">
        <v>66</v>
      </c>
      <c r="E73" s="221"/>
      <c r="F73" s="224">
        <f t="shared" si="4"/>
        <v>0</v>
      </c>
    </row>
    <row r="74" spans="1:6" s="36" customFormat="1" ht="27.75" customHeight="1" x14ac:dyDescent="0.2">
      <c r="A74" s="32"/>
      <c r="B74" s="33" t="s">
        <v>362</v>
      </c>
      <c r="C74" s="235"/>
      <c r="D74" s="32"/>
      <c r="E74" s="222"/>
      <c r="F74" s="225"/>
    </row>
    <row r="75" spans="1:6" s="45" customFormat="1" ht="35.1" customHeight="1" x14ac:dyDescent="0.2">
      <c r="A75" s="18">
        <v>454</v>
      </c>
      <c r="B75" s="19" t="s">
        <v>361</v>
      </c>
      <c r="C75" s="20">
        <v>159</v>
      </c>
      <c r="D75" s="21" t="s">
        <v>268</v>
      </c>
      <c r="E75" s="221"/>
      <c r="F75" s="224">
        <f t="shared" ref="F75:F94" si="5">C75*E75</f>
        <v>0</v>
      </c>
    </row>
    <row r="76" spans="1:6" s="45" customFormat="1" ht="35.1" customHeight="1" x14ac:dyDescent="0.2">
      <c r="A76" s="18">
        <v>455</v>
      </c>
      <c r="B76" s="19" t="s">
        <v>459</v>
      </c>
      <c r="C76" s="20">
        <v>29</v>
      </c>
      <c r="D76" s="21" t="s">
        <v>268</v>
      </c>
      <c r="E76" s="221"/>
      <c r="F76" s="224">
        <f t="shared" si="5"/>
        <v>0</v>
      </c>
    </row>
    <row r="77" spans="1:6" s="45" customFormat="1" ht="35.1" customHeight="1" x14ac:dyDescent="0.2">
      <c r="A77" s="220">
        <v>456</v>
      </c>
      <c r="B77" s="19" t="s">
        <v>360</v>
      </c>
      <c r="C77" s="20">
        <v>188</v>
      </c>
      <c r="D77" s="21" t="s">
        <v>268</v>
      </c>
      <c r="E77" s="221"/>
      <c r="F77" s="224">
        <f t="shared" si="5"/>
        <v>0</v>
      </c>
    </row>
    <row r="78" spans="1:6" s="45" customFormat="1" ht="35.1" customHeight="1" x14ac:dyDescent="0.2">
      <c r="A78" s="220">
        <v>457</v>
      </c>
      <c r="B78" s="19" t="s">
        <v>460</v>
      </c>
      <c r="C78" s="20">
        <v>164</v>
      </c>
      <c r="D78" s="21" t="s">
        <v>268</v>
      </c>
      <c r="E78" s="221"/>
      <c r="F78" s="224">
        <f t="shared" si="5"/>
        <v>0</v>
      </c>
    </row>
    <row r="79" spans="1:6" s="45" customFormat="1" ht="35.1" customHeight="1" x14ac:dyDescent="0.2">
      <c r="A79" s="220">
        <v>458</v>
      </c>
      <c r="B79" s="19" t="s">
        <v>461</v>
      </c>
      <c r="C79" s="20">
        <v>164</v>
      </c>
      <c r="D79" s="21" t="s">
        <v>268</v>
      </c>
      <c r="E79" s="221"/>
      <c r="F79" s="224">
        <f t="shared" si="5"/>
        <v>0</v>
      </c>
    </row>
    <row r="80" spans="1:6" s="45" customFormat="1" ht="35.1" customHeight="1" x14ac:dyDescent="0.2">
      <c r="A80" s="220">
        <v>459</v>
      </c>
      <c r="B80" s="19" t="s">
        <v>359</v>
      </c>
      <c r="C80" s="20">
        <v>49</v>
      </c>
      <c r="D80" s="21" t="s">
        <v>61</v>
      </c>
      <c r="E80" s="221"/>
      <c r="F80" s="224">
        <f t="shared" si="5"/>
        <v>0</v>
      </c>
    </row>
    <row r="81" spans="1:6" s="45" customFormat="1" ht="35.1" customHeight="1" x14ac:dyDescent="0.2">
      <c r="A81" s="220">
        <v>460</v>
      </c>
      <c r="B81" s="19" t="s">
        <v>358</v>
      </c>
      <c r="C81" s="20">
        <v>46</v>
      </c>
      <c r="D81" s="21" t="s">
        <v>61</v>
      </c>
      <c r="E81" s="221"/>
      <c r="F81" s="224">
        <f t="shared" si="5"/>
        <v>0</v>
      </c>
    </row>
    <row r="82" spans="1:6" s="45" customFormat="1" ht="35.1" customHeight="1" x14ac:dyDescent="0.2">
      <c r="A82" s="220">
        <v>461</v>
      </c>
      <c r="B82" s="19" t="s">
        <v>462</v>
      </c>
      <c r="C82" s="20">
        <v>309</v>
      </c>
      <c r="D82" s="21" t="s">
        <v>268</v>
      </c>
      <c r="E82" s="221"/>
      <c r="F82" s="224">
        <f t="shared" si="5"/>
        <v>0</v>
      </c>
    </row>
    <row r="83" spans="1:6" s="45" customFormat="1" ht="35.1" customHeight="1" x14ac:dyDescent="0.2">
      <c r="A83" s="220">
        <v>462</v>
      </c>
      <c r="B83" s="19" t="s">
        <v>463</v>
      </c>
      <c r="C83" s="20">
        <v>595</v>
      </c>
      <c r="D83" s="21" t="s">
        <v>268</v>
      </c>
      <c r="E83" s="221"/>
      <c r="F83" s="224">
        <f t="shared" si="5"/>
        <v>0</v>
      </c>
    </row>
    <row r="84" spans="1:6" s="45" customFormat="1" ht="35.1" customHeight="1" x14ac:dyDescent="0.2">
      <c r="A84" s="220">
        <v>463</v>
      </c>
      <c r="B84" s="19" t="s">
        <v>357</v>
      </c>
      <c r="C84" s="20">
        <v>48</v>
      </c>
      <c r="D84" s="21" t="s">
        <v>61</v>
      </c>
      <c r="E84" s="221"/>
      <c r="F84" s="224">
        <f t="shared" si="5"/>
        <v>0</v>
      </c>
    </row>
    <row r="85" spans="1:6" s="45" customFormat="1" ht="35.1" customHeight="1" x14ac:dyDescent="0.2">
      <c r="A85" s="220">
        <v>464</v>
      </c>
      <c r="B85" s="19" t="s">
        <v>464</v>
      </c>
      <c r="C85" s="20">
        <v>642</v>
      </c>
      <c r="D85" s="21" t="s">
        <v>268</v>
      </c>
      <c r="E85" s="221"/>
      <c r="F85" s="224">
        <f t="shared" si="5"/>
        <v>0</v>
      </c>
    </row>
    <row r="86" spans="1:6" s="45" customFormat="1" ht="35.1" customHeight="1" x14ac:dyDescent="0.2">
      <c r="A86" s="220">
        <v>465</v>
      </c>
      <c r="B86" s="19" t="s">
        <v>356</v>
      </c>
      <c r="C86" s="20">
        <v>1</v>
      </c>
      <c r="D86" s="21" t="s">
        <v>64</v>
      </c>
      <c r="E86" s="221"/>
      <c r="F86" s="224">
        <f t="shared" si="5"/>
        <v>0</v>
      </c>
    </row>
    <row r="87" spans="1:6" s="45" customFormat="1" ht="35.1" customHeight="1" x14ac:dyDescent="0.2">
      <c r="A87" s="220">
        <v>466</v>
      </c>
      <c r="B87" s="19" t="s">
        <v>355</v>
      </c>
      <c r="C87" s="20">
        <v>2</v>
      </c>
      <c r="D87" s="21" t="s">
        <v>64</v>
      </c>
      <c r="E87" s="221"/>
      <c r="F87" s="224">
        <f t="shared" si="5"/>
        <v>0</v>
      </c>
    </row>
    <row r="88" spans="1:6" s="45" customFormat="1" ht="35.1" customHeight="1" x14ac:dyDescent="0.2">
      <c r="A88" s="220">
        <v>467</v>
      </c>
      <c r="B88" s="19" t="s">
        <v>465</v>
      </c>
      <c r="C88" s="20">
        <v>15</v>
      </c>
      <c r="D88" s="21" t="s">
        <v>268</v>
      </c>
      <c r="E88" s="221"/>
      <c r="F88" s="224">
        <f t="shared" si="5"/>
        <v>0</v>
      </c>
    </row>
    <row r="89" spans="1:6" s="45" customFormat="1" ht="35.1" customHeight="1" x14ac:dyDescent="0.2">
      <c r="A89" s="220">
        <v>468</v>
      </c>
      <c r="B89" s="19" t="s">
        <v>984</v>
      </c>
      <c r="C89" s="20">
        <v>15</v>
      </c>
      <c r="D89" s="21" t="s">
        <v>268</v>
      </c>
      <c r="E89" s="221"/>
      <c r="F89" s="224">
        <f t="shared" si="5"/>
        <v>0</v>
      </c>
    </row>
    <row r="90" spans="1:6" s="45" customFormat="1" ht="35.1" customHeight="1" x14ac:dyDescent="0.2">
      <c r="A90" s="220">
        <v>469</v>
      </c>
      <c r="B90" s="19" t="s">
        <v>354</v>
      </c>
      <c r="C90" s="20">
        <v>49</v>
      </c>
      <c r="D90" s="21" t="s">
        <v>61</v>
      </c>
      <c r="E90" s="221"/>
      <c r="F90" s="224">
        <f t="shared" si="5"/>
        <v>0</v>
      </c>
    </row>
    <row r="91" spans="1:6" s="45" customFormat="1" ht="35.1" customHeight="1" x14ac:dyDescent="0.2">
      <c r="A91" s="220">
        <v>470</v>
      </c>
      <c r="B91" s="19" t="s">
        <v>353</v>
      </c>
      <c r="C91" s="20">
        <v>49</v>
      </c>
      <c r="D91" s="21" t="s">
        <v>61</v>
      </c>
      <c r="E91" s="221"/>
      <c r="F91" s="224">
        <f t="shared" si="5"/>
        <v>0</v>
      </c>
    </row>
    <row r="92" spans="1:6" s="45" customFormat="1" ht="35.1" customHeight="1" x14ac:dyDescent="0.2">
      <c r="A92" s="220">
        <v>471</v>
      </c>
      <c r="B92" s="19" t="s">
        <v>466</v>
      </c>
      <c r="C92" s="20">
        <v>309</v>
      </c>
      <c r="D92" s="21" t="s">
        <v>268</v>
      </c>
      <c r="E92" s="221"/>
      <c r="F92" s="224">
        <f t="shared" si="5"/>
        <v>0</v>
      </c>
    </row>
    <row r="93" spans="1:6" s="45" customFormat="1" ht="35.1" customHeight="1" x14ac:dyDescent="0.2">
      <c r="A93" s="220">
        <v>472</v>
      </c>
      <c r="B93" s="19" t="s">
        <v>352</v>
      </c>
      <c r="C93" s="20">
        <v>2</v>
      </c>
      <c r="D93" s="21" t="s">
        <v>64</v>
      </c>
      <c r="E93" s="221"/>
      <c r="F93" s="224">
        <f t="shared" si="5"/>
        <v>0</v>
      </c>
    </row>
    <row r="94" spans="1:6" s="45" customFormat="1" ht="35.1" customHeight="1" x14ac:dyDescent="0.2">
      <c r="A94" s="220">
        <v>473</v>
      </c>
      <c r="B94" s="19" t="s">
        <v>351</v>
      </c>
      <c r="C94" s="20">
        <v>7</v>
      </c>
      <c r="D94" s="21" t="s">
        <v>66</v>
      </c>
      <c r="E94" s="221"/>
      <c r="F94" s="224">
        <f t="shared" si="5"/>
        <v>0</v>
      </c>
    </row>
    <row r="95" spans="1:6" s="36" customFormat="1" ht="27.75" customHeight="1" x14ac:dyDescent="0.2">
      <c r="A95" s="32"/>
      <c r="B95" s="33" t="s">
        <v>350</v>
      </c>
      <c r="C95" s="235"/>
      <c r="D95" s="32"/>
      <c r="E95" s="222"/>
      <c r="F95" s="225"/>
    </row>
    <row r="96" spans="1:6" s="45" customFormat="1" ht="35.1" customHeight="1" x14ac:dyDescent="0.2">
      <c r="A96" s="18">
        <v>474</v>
      </c>
      <c r="B96" s="19" t="s">
        <v>349</v>
      </c>
      <c r="C96" s="20">
        <v>1</v>
      </c>
      <c r="D96" s="21" t="s">
        <v>64</v>
      </c>
      <c r="E96" s="221"/>
      <c r="F96" s="224">
        <f t="shared" ref="F96:F110" si="6">C96*E96</f>
        <v>0</v>
      </c>
    </row>
    <row r="97" spans="1:6" s="45" customFormat="1" ht="35.1" customHeight="1" x14ac:dyDescent="0.2">
      <c r="A97" s="18">
        <v>475</v>
      </c>
      <c r="B97" s="19" t="s">
        <v>348</v>
      </c>
      <c r="C97" s="20">
        <v>1</v>
      </c>
      <c r="D97" s="21" t="s">
        <v>65</v>
      </c>
      <c r="E97" s="221"/>
      <c r="F97" s="224">
        <f t="shared" si="6"/>
        <v>0</v>
      </c>
    </row>
    <row r="98" spans="1:6" s="45" customFormat="1" ht="35.1" customHeight="1" x14ac:dyDescent="0.2">
      <c r="A98" s="220">
        <v>476</v>
      </c>
      <c r="B98" s="19" t="s">
        <v>347</v>
      </c>
      <c r="C98" s="20">
        <v>1</v>
      </c>
      <c r="D98" s="21" t="s">
        <v>64</v>
      </c>
      <c r="E98" s="221"/>
      <c r="F98" s="224">
        <f t="shared" si="6"/>
        <v>0</v>
      </c>
    </row>
    <row r="99" spans="1:6" s="45" customFormat="1" ht="35.1" customHeight="1" x14ac:dyDescent="0.2">
      <c r="A99" s="220">
        <v>477</v>
      </c>
      <c r="B99" s="19" t="s">
        <v>346</v>
      </c>
      <c r="C99" s="20">
        <v>4</v>
      </c>
      <c r="D99" s="21" t="s">
        <v>61</v>
      </c>
      <c r="E99" s="221"/>
      <c r="F99" s="224">
        <f t="shared" si="6"/>
        <v>0</v>
      </c>
    </row>
    <row r="100" spans="1:6" s="45" customFormat="1" ht="35.1" customHeight="1" x14ac:dyDescent="0.2">
      <c r="A100" s="220">
        <v>478</v>
      </c>
      <c r="B100" s="19" t="s">
        <v>345</v>
      </c>
      <c r="C100" s="20">
        <v>4</v>
      </c>
      <c r="D100" s="21" t="s">
        <v>61</v>
      </c>
      <c r="E100" s="221"/>
      <c r="F100" s="224">
        <f t="shared" si="6"/>
        <v>0</v>
      </c>
    </row>
    <row r="101" spans="1:6" s="45" customFormat="1" ht="35.1" customHeight="1" x14ac:dyDescent="0.2">
      <c r="A101" s="220">
        <v>479</v>
      </c>
      <c r="B101" s="19" t="s">
        <v>344</v>
      </c>
      <c r="C101" s="20">
        <v>2</v>
      </c>
      <c r="D101" s="21" t="s">
        <v>64</v>
      </c>
      <c r="E101" s="221"/>
      <c r="F101" s="224">
        <f t="shared" si="6"/>
        <v>0</v>
      </c>
    </row>
    <row r="102" spans="1:6" s="45" customFormat="1" ht="35.1" customHeight="1" x14ac:dyDescent="0.2">
      <c r="A102" s="220">
        <v>480</v>
      </c>
      <c r="B102" s="19" t="s">
        <v>343</v>
      </c>
      <c r="C102" s="20">
        <v>1</v>
      </c>
      <c r="D102" s="21" t="s">
        <v>64</v>
      </c>
      <c r="E102" s="221"/>
      <c r="F102" s="224">
        <f t="shared" si="6"/>
        <v>0</v>
      </c>
    </row>
    <row r="103" spans="1:6" s="45" customFormat="1" ht="35.1" customHeight="1" x14ac:dyDescent="0.2">
      <c r="A103" s="220">
        <v>481</v>
      </c>
      <c r="B103" s="19" t="s">
        <v>342</v>
      </c>
      <c r="C103" s="20">
        <v>1</v>
      </c>
      <c r="D103" s="21" t="s">
        <v>64</v>
      </c>
      <c r="E103" s="221"/>
      <c r="F103" s="224">
        <f t="shared" si="6"/>
        <v>0</v>
      </c>
    </row>
    <row r="104" spans="1:6" s="45" customFormat="1" ht="35.1" customHeight="1" x14ac:dyDescent="0.2">
      <c r="A104" s="220">
        <v>482</v>
      </c>
      <c r="B104" s="19" t="s">
        <v>341</v>
      </c>
      <c r="C104" s="20">
        <v>4.5</v>
      </c>
      <c r="D104" s="21" t="s">
        <v>61</v>
      </c>
      <c r="E104" s="221"/>
      <c r="F104" s="224">
        <f t="shared" si="6"/>
        <v>0</v>
      </c>
    </row>
    <row r="105" spans="1:6" s="45" customFormat="1" ht="35.1" customHeight="1" x14ac:dyDescent="0.2">
      <c r="A105" s="220">
        <v>483</v>
      </c>
      <c r="B105" s="19" t="s">
        <v>340</v>
      </c>
      <c r="C105" s="39">
        <v>4.5</v>
      </c>
      <c r="D105" s="21" t="s">
        <v>61</v>
      </c>
      <c r="E105" s="221"/>
      <c r="F105" s="224">
        <f t="shared" si="6"/>
        <v>0</v>
      </c>
    </row>
    <row r="106" spans="1:6" s="45" customFormat="1" ht="35.1" customHeight="1" x14ac:dyDescent="0.2">
      <c r="A106" s="220">
        <v>484</v>
      </c>
      <c r="B106" s="19" t="s">
        <v>339</v>
      </c>
      <c r="C106" s="39">
        <v>1.4</v>
      </c>
      <c r="D106" s="21" t="s">
        <v>61</v>
      </c>
      <c r="E106" s="221"/>
      <c r="F106" s="224">
        <f t="shared" si="6"/>
        <v>0</v>
      </c>
    </row>
    <row r="107" spans="1:6" s="45" customFormat="1" ht="35.1" customHeight="1" x14ac:dyDescent="0.2">
      <c r="A107" s="220">
        <v>485</v>
      </c>
      <c r="B107" s="19" t="s">
        <v>338</v>
      </c>
      <c r="C107" s="39">
        <v>1.4</v>
      </c>
      <c r="D107" s="21" t="s">
        <v>61</v>
      </c>
      <c r="E107" s="221"/>
      <c r="F107" s="224">
        <f t="shared" si="6"/>
        <v>0</v>
      </c>
    </row>
    <row r="108" spans="1:6" s="45" customFormat="1" ht="35.1" customHeight="1" x14ac:dyDescent="0.2">
      <c r="A108" s="220">
        <v>486</v>
      </c>
      <c r="B108" s="19" t="s">
        <v>337</v>
      </c>
      <c r="C108" s="20">
        <v>1</v>
      </c>
      <c r="D108" s="21" t="s">
        <v>64</v>
      </c>
      <c r="E108" s="221"/>
      <c r="F108" s="224">
        <f t="shared" si="6"/>
        <v>0</v>
      </c>
    </row>
    <row r="109" spans="1:6" s="45" customFormat="1" ht="35.1" customHeight="1" x14ac:dyDescent="0.2">
      <c r="A109" s="220">
        <v>487</v>
      </c>
      <c r="B109" s="19" t="s">
        <v>336</v>
      </c>
      <c r="C109" s="20">
        <v>1</v>
      </c>
      <c r="D109" s="21" t="s">
        <v>64</v>
      </c>
      <c r="E109" s="221"/>
      <c r="F109" s="224">
        <f t="shared" si="6"/>
        <v>0</v>
      </c>
    </row>
    <row r="110" spans="1:6" s="45" customFormat="1" ht="35.1" customHeight="1" x14ac:dyDescent="0.2">
      <c r="A110" s="220">
        <v>488</v>
      </c>
      <c r="B110" s="19" t="s">
        <v>335</v>
      </c>
      <c r="C110" s="39">
        <v>0.1</v>
      </c>
      <c r="D110" s="21" t="s">
        <v>66</v>
      </c>
      <c r="E110" s="221"/>
      <c r="F110" s="224">
        <f t="shared" si="6"/>
        <v>0</v>
      </c>
    </row>
    <row r="111" spans="1:6" s="36" customFormat="1" ht="27.75" customHeight="1" x14ac:dyDescent="0.2">
      <c r="A111" s="32"/>
      <c r="B111" s="33" t="s">
        <v>334</v>
      </c>
      <c r="C111" s="235"/>
      <c r="D111" s="32"/>
      <c r="E111" s="222"/>
      <c r="F111" s="225"/>
    </row>
    <row r="112" spans="1:6" s="45" customFormat="1" ht="35.1" customHeight="1" x14ac:dyDescent="0.2">
      <c r="A112" s="18">
        <v>489</v>
      </c>
      <c r="B112" s="19" t="s">
        <v>333</v>
      </c>
      <c r="C112" s="20">
        <v>47</v>
      </c>
      <c r="D112" s="21" t="s">
        <v>61</v>
      </c>
      <c r="E112" s="221"/>
      <c r="F112" s="224">
        <f>C112*E112</f>
        <v>0</v>
      </c>
    </row>
    <row r="113" spans="1:6" s="45" customFormat="1" ht="35.1" customHeight="1" x14ac:dyDescent="0.2">
      <c r="A113" s="18">
        <v>490</v>
      </c>
      <c r="B113" s="19" t="s">
        <v>332</v>
      </c>
      <c r="C113" s="20">
        <v>248</v>
      </c>
      <c r="D113" s="21" t="s">
        <v>67</v>
      </c>
      <c r="E113" s="221"/>
      <c r="F113" s="224">
        <f>C113*E113</f>
        <v>0</v>
      </c>
    </row>
    <row r="114" spans="1:6" s="45" customFormat="1" ht="35.1" customHeight="1" x14ac:dyDescent="0.2">
      <c r="A114" s="220">
        <v>491</v>
      </c>
      <c r="B114" s="19" t="s">
        <v>331</v>
      </c>
      <c r="C114" s="20">
        <v>10</v>
      </c>
      <c r="D114" s="21" t="s">
        <v>67</v>
      </c>
      <c r="E114" s="221"/>
      <c r="F114" s="224">
        <f>C114*E114</f>
        <v>0</v>
      </c>
    </row>
    <row r="115" spans="1:6" s="45" customFormat="1" ht="35.1" customHeight="1" x14ac:dyDescent="0.2">
      <c r="A115" s="220">
        <v>492</v>
      </c>
      <c r="B115" s="19" t="s">
        <v>330</v>
      </c>
      <c r="C115" s="20">
        <v>77</v>
      </c>
      <c r="D115" s="21" t="s">
        <v>67</v>
      </c>
      <c r="E115" s="221"/>
      <c r="F115" s="224">
        <f>C115*E115</f>
        <v>0</v>
      </c>
    </row>
    <row r="116" spans="1:6" s="45" customFormat="1" ht="35.1" customHeight="1" x14ac:dyDescent="0.2">
      <c r="A116" s="220">
        <v>493</v>
      </c>
      <c r="B116" s="19" t="s">
        <v>329</v>
      </c>
      <c r="C116" s="39">
        <v>0.3</v>
      </c>
      <c r="D116" s="21" t="s">
        <v>66</v>
      </c>
      <c r="E116" s="221"/>
      <c r="F116" s="224">
        <f>C116*E116</f>
        <v>0</v>
      </c>
    </row>
    <row r="117" spans="1:6" s="36" customFormat="1" ht="27.75" customHeight="1" x14ac:dyDescent="0.2">
      <c r="A117" s="32"/>
      <c r="B117" s="33" t="s">
        <v>328</v>
      </c>
      <c r="C117" s="235"/>
      <c r="D117" s="32"/>
      <c r="E117" s="222"/>
      <c r="F117" s="225"/>
    </row>
    <row r="118" spans="1:6" s="45" customFormat="1" ht="35.1" customHeight="1" x14ac:dyDescent="0.2">
      <c r="A118" s="18">
        <v>494</v>
      </c>
      <c r="B118" s="19" t="s">
        <v>327</v>
      </c>
      <c r="C118" s="20">
        <v>31</v>
      </c>
      <c r="D118" s="21" t="s">
        <v>59</v>
      </c>
      <c r="E118" s="221"/>
      <c r="F118" s="224">
        <f t="shared" ref="F118:F133" si="7">C118*E118</f>
        <v>0</v>
      </c>
    </row>
    <row r="119" spans="1:6" s="23" customFormat="1" ht="45" customHeight="1" x14ac:dyDescent="0.2">
      <c r="A119" s="18">
        <v>495</v>
      </c>
      <c r="B119" s="19" t="s">
        <v>467</v>
      </c>
      <c r="C119" s="39">
        <v>0.9</v>
      </c>
      <c r="D119" s="21" t="s">
        <v>59</v>
      </c>
      <c r="E119" s="221"/>
      <c r="F119" s="224">
        <f t="shared" si="7"/>
        <v>0</v>
      </c>
    </row>
    <row r="120" spans="1:6" s="45" customFormat="1" ht="35.1" customHeight="1" x14ac:dyDescent="0.2">
      <c r="A120" s="220">
        <v>496</v>
      </c>
      <c r="B120" s="19" t="s">
        <v>326</v>
      </c>
      <c r="C120" s="20">
        <v>16</v>
      </c>
      <c r="D120" s="21" t="s">
        <v>61</v>
      </c>
      <c r="E120" s="221"/>
      <c r="F120" s="224">
        <f t="shared" si="7"/>
        <v>0</v>
      </c>
    </row>
    <row r="121" spans="1:6" s="45" customFormat="1" ht="35.1" customHeight="1" x14ac:dyDescent="0.2">
      <c r="A121" s="220">
        <v>497</v>
      </c>
      <c r="B121" s="19" t="s">
        <v>325</v>
      </c>
      <c r="C121" s="20">
        <v>16</v>
      </c>
      <c r="D121" s="21" t="s">
        <v>61</v>
      </c>
      <c r="E121" s="221"/>
      <c r="F121" s="224">
        <f t="shared" si="7"/>
        <v>0</v>
      </c>
    </row>
    <row r="122" spans="1:6" s="45" customFormat="1" ht="35.1" customHeight="1" x14ac:dyDescent="0.2">
      <c r="A122" s="220">
        <v>498</v>
      </c>
      <c r="B122" s="19" t="s">
        <v>257</v>
      </c>
      <c r="C122" s="20">
        <v>4</v>
      </c>
      <c r="D122" s="21" t="s">
        <v>61</v>
      </c>
      <c r="E122" s="221"/>
      <c r="F122" s="224">
        <f t="shared" si="7"/>
        <v>0</v>
      </c>
    </row>
    <row r="123" spans="1:6" s="45" customFormat="1" ht="35.1" customHeight="1" x14ac:dyDescent="0.2">
      <c r="A123" s="220">
        <v>499</v>
      </c>
      <c r="B123" s="19" t="s">
        <v>258</v>
      </c>
      <c r="C123" s="20">
        <v>4</v>
      </c>
      <c r="D123" s="21" t="s">
        <v>61</v>
      </c>
      <c r="E123" s="221"/>
      <c r="F123" s="224">
        <f t="shared" si="7"/>
        <v>0</v>
      </c>
    </row>
    <row r="124" spans="1:6" s="45" customFormat="1" ht="35.1" customHeight="1" x14ac:dyDescent="0.2">
      <c r="A124" s="220">
        <v>500</v>
      </c>
      <c r="B124" s="19" t="s">
        <v>324</v>
      </c>
      <c r="C124" s="20">
        <v>1</v>
      </c>
      <c r="D124" s="21" t="s">
        <v>64</v>
      </c>
      <c r="E124" s="221"/>
      <c r="F124" s="224">
        <f t="shared" si="7"/>
        <v>0</v>
      </c>
    </row>
    <row r="125" spans="1:6" s="45" customFormat="1" ht="35.1" customHeight="1" x14ac:dyDescent="0.2">
      <c r="A125" s="220">
        <v>501</v>
      </c>
      <c r="B125" s="19" t="s">
        <v>296</v>
      </c>
      <c r="C125" s="39">
        <v>0.5</v>
      </c>
      <c r="D125" s="21" t="s">
        <v>61</v>
      </c>
      <c r="E125" s="221"/>
      <c r="F125" s="224">
        <f t="shared" si="7"/>
        <v>0</v>
      </c>
    </row>
    <row r="126" spans="1:6" s="45" customFormat="1" ht="35.1" customHeight="1" x14ac:dyDescent="0.2">
      <c r="A126" s="220">
        <v>502</v>
      </c>
      <c r="B126" s="19" t="s">
        <v>468</v>
      </c>
      <c r="C126" s="39">
        <v>0.1</v>
      </c>
      <c r="D126" s="21" t="s">
        <v>66</v>
      </c>
      <c r="E126" s="221"/>
      <c r="F126" s="224">
        <f t="shared" si="7"/>
        <v>0</v>
      </c>
    </row>
    <row r="127" spans="1:6" s="45" customFormat="1" ht="35.1" customHeight="1" x14ac:dyDescent="0.2">
      <c r="A127" s="220">
        <v>503</v>
      </c>
      <c r="B127" s="19" t="s">
        <v>323</v>
      </c>
      <c r="C127" s="39">
        <v>0.5</v>
      </c>
      <c r="D127" s="21" t="s">
        <v>61</v>
      </c>
      <c r="E127" s="221"/>
      <c r="F127" s="224">
        <f t="shared" si="7"/>
        <v>0</v>
      </c>
    </row>
    <row r="128" spans="1:6" s="45" customFormat="1" ht="35.1" customHeight="1" x14ac:dyDescent="0.2">
      <c r="A128" s="220">
        <v>504</v>
      </c>
      <c r="B128" s="19" t="s">
        <v>322</v>
      </c>
      <c r="C128" s="20">
        <v>1</v>
      </c>
      <c r="D128" s="21" t="s">
        <v>64</v>
      </c>
      <c r="E128" s="221"/>
      <c r="F128" s="224">
        <f t="shared" si="7"/>
        <v>0</v>
      </c>
    </row>
    <row r="129" spans="1:6" s="45" customFormat="1" ht="35.1" customHeight="1" x14ac:dyDescent="0.2">
      <c r="A129" s="220">
        <v>505</v>
      </c>
      <c r="B129" s="19" t="s">
        <v>321</v>
      </c>
      <c r="C129" s="20">
        <v>1</v>
      </c>
      <c r="D129" s="21" t="s">
        <v>64</v>
      </c>
      <c r="E129" s="221"/>
      <c r="F129" s="224">
        <f t="shared" si="7"/>
        <v>0</v>
      </c>
    </row>
    <row r="130" spans="1:6" s="45" customFormat="1" ht="35.1" customHeight="1" x14ac:dyDescent="0.2">
      <c r="A130" s="220">
        <v>506</v>
      </c>
      <c r="B130" s="19" t="s">
        <v>469</v>
      </c>
      <c r="C130" s="20">
        <v>6</v>
      </c>
      <c r="D130" s="21" t="s">
        <v>59</v>
      </c>
      <c r="E130" s="221"/>
      <c r="F130" s="224">
        <f t="shared" si="7"/>
        <v>0</v>
      </c>
    </row>
    <row r="131" spans="1:6" s="45" customFormat="1" ht="35.1" customHeight="1" x14ac:dyDescent="0.2">
      <c r="A131" s="220">
        <v>507</v>
      </c>
      <c r="B131" s="19" t="s">
        <v>470</v>
      </c>
      <c r="C131" s="39">
        <v>0.2</v>
      </c>
      <c r="D131" s="21" t="s">
        <v>59</v>
      </c>
      <c r="E131" s="221"/>
      <c r="F131" s="224">
        <f t="shared" si="7"/>
        <v>0</v>
      </c>
    </row>
    <row r="132" spans="1:6" s="45" customFormat="1" ht="35.1" customHeight="1" x14ac:dyDescent="0.2">
      <c r="A132" s="220">
        <v>508</v>
      </c>
      <c r="B132" s="19" t="s">
        <v>320</v>
      </c>
      <c r="C132" s="20">
        <v>14</v>
      </c>
      <c r="D132" s="21" t="s">
        <v>59</v>
      </c>
      <c r="E132" s="221"/>
      <c r="F132" s="224">
        <f t="shared" si="7"/>
        <v>0</v>
      </c>
    </row>
    <row r="133" spans="1:6" s="23" customFormat="1" ht="35.1" customHeight="1" x14ac:dyDescent="0.2">
      <c r="A133" s="220">
        <v>509</v>
      </c>
      <c r="B133" s="19" t="s">
        <v>237</v>
      </c>
      <c r="C133" s="20">
        <v>14</v>
      </c>
      <c r="D133" s="21" t="s">
        <v>66</v>
      </c>
      <c r="E133" s="221"/>
      <c r="F133" s="224">
        <f t="shared" si="7"/>
        <v>0</v>
      </c>
    </row>
    <row r="134" spans="1:6" s="36" customFormat="1" ht="27.75" customHeight="1" x14ac:dyDescent="0.2">
      <c r="A134" s="32"/>
      <c r="B134" s="33" t="s">
        <v>319</v>
      </c>
      <c r="C134" s="235"/>
      <c r="D134" s="32"/>
      <c r="E134" s="222"/>
      <c r="F134" s="226"/>
    </row>
    <row r="135" spans="1:6" s="23" customFormat="1" ht="35.1" customHeight="1" x14ac:dyDescent="0.2">
      <c r="A135" s="18">
        <v>510</v>
      </c>
      <c r="B135" s="19" t="s">
        <v>949</v>
      </c>
      <c r="C135" s="39">
        <v>0.5</v>
      </c>
      <c r="D135" s="21" t="s">
        <v>59</v>
      </c>
      <c r="E135" s="221"/>
      <c r="F135" s="224">
        <f t="shared" ref="F135:F143" si="8">C135*E135</f>
        <v>0</v>
      </c>
    </row>
    <row r="136" spans="1:6" s="23" customFormat="1" ht="45" customHeight="1" x14ac:dyDescent="0.2">
      <c r="A136" s="18">
        <v>511</v>
      </c>
      <c r="B136" s="19" t="s">
        <v>318</v>
      </c>
      <c r="C136" s="20">
        <v>1</v>
      </c>
      <c r="D136" s="21" t="s">
        <v>64</v>
      </c>
      <c r="E136" s="223"/>
      <c r="F136" s="224">
        <f t="shared" si="8"/>
        <v>0</v>
      </c>
    </row>
    <row r="137" spans="1:6" s="23" customFormat="1" ht="35.1" customHeight="1" x14ac:dyDescent="0.2">
      <c r="A137" s="220">
        <v>512</v>
      </c>
      <c r="B137" s="19" t="s">
        <v>471</v>
      </c>
      <c r="C137" s="39">
        <v>0.3</v>
      </c>
      <c r="D137" s="21" t="s">
        <v>59</v>
      </c>
      <c r="E137" s="221"/>
      <c r="F137" s="224">
        <f t="shared" si="8"/>
        <v>0</v>
      </c>
    </row>
    <row r="138" spans="1:6" s="45" customFormat="1" ht="35.1" customHeight="1" x14ac:dyDescent="0.2">
      <c r="A138" s="220">
        <v>513</v>
      </c>
      <c r="B138" s="19" t="s">
        <v>317</v>
      </c>
      <c r="C138" s="20">
        <v>2</v>
      </c>
      <c r="D138" s="21" t="s">
        <v>61</v>
      </c>
      <c r="E138" s="221"/>
      <c r="F138" s="224">
        <f t="shared" si="8"/>
        <v>0</v>
      </c>
    </row>
    <row r="139" spans="1:6" s="45" customFormat="1" ht="35.1" customHeight="1" x14ac:dyDescent="0.2">
      <c r="A139" s="220">
        <v>514</v>
      </c>
      <c r="B139" s="19" t="s">
        <v>316</v>
      </c>
      <c r="C139" s="20">
        <v>2</v>
      </c>
      <c r="D139" s="21" t="s">
        <v>65</v>
      </c>
      <c r="E139" s="221"/>
      <c r="F139" s="224">
        <f t="shared" si="8"/>
        <v>0</v>
      </c>
    </row>
    <row r="140" spans="1:6" s="45" customFormat="1" ht="35.1" customHeight="1" x14ac:dyDescent="0.2">
      <c r="A140" s="220">
        <v>515</v>
      </c>
      <c r="B140" s="19" t="s">
        <v>315</v>
      </c>
      <c r="C140" s="20">
        <v>1</v>
      </c>
      <c r="D140" s="21" t="s">
        <v>259</v>
      </c>
      <c r="E140" s="221"/>
      <c r="F140" s="224">
        <f t="shared" si="8"/>
        <v>0</v>
      </c>
    </row>
    <row r="141" spans="1:6" s="45" customFormat="1" ht="35.1" customHeight="1" x14ac:dyDescent="0.2">
      <c r="A141" s="220">
        <v>516</v>
      </c>
      <c r="B141" s="19" t="s">
        <v>472</v>
      </c>
      <c r="C141" s="20">
        <v>1</v>
      </c>
      <c r="D141" s="21" t="s">
        <v>64</v>
      </c>
      <c r="E141" s="221"/>
      <c r="F141" s="224">
        <f t="shared" si="8"/>
        <v>0</v>
      </c>
    </row>
    <row r="142" spans="1:6" s="23" customFormat="1" ht="35.1" customHeight="1" x14ac:dyDescent="0.2">
      <c r="A142" s="220">
        <v>517</v>
      </c>
      <c r="B142" s="19" t="s">
        <v>314</v>
      </c>
      <c r="C142" s="20">
        <v>56</v>
      </c>
      <c r="D142" s="21" t="s">
        <v>67</v>
      </c>
      <c r="E142" s="223"/>
      <c r="F142" s="224">
        <f t="shared" si="8"/>
        <v>0</v>
      </c>
    </row>
    <row r="143" spans="1:6" s="23" customFormat="1" ht="35.1" customHeight="1" thickBot="1" x14ac:dyDescent="0.25">
      <c r="A143" s="220">
        <v>518</v>
      </c>
      <c r="B143" s="19" t="s">
        <v>237</v>
      </c>
      <c r="C143" s="20">
        <v>2</v>
      </c>
      <c r="D143" s="21" t="s">
        <v>66</v>
      </c>
      <c r="E143" s="221"/>
      <c r="F143" s="224">
        <f t="shared" si="8"/>
        <v>0</v>
      </c>
    </row>
    <row r="144" spans="1:6" s="23" customFormat="1" ht="27.75" customHeight="1" thickBot="1" x14ac:dyDescent="0.25">
      <c r="A144" s="24"/>
      <c r="B144" s="25" t="s">
        <v>772</v>
      </c>
      <c r="C144" s="26"/>
      <c r="D144" s="27"/>
      <c r="E144" s="28"/>
      <c r="F144" s="227">
        <f>SUM(F7:F143)</f>
        <v>0</v>
      </c>
    </row>
    <row r="145" spans="1:6" x14ac:dyDescent="0.2">
      <c r="A145" s="18"/>
      <c r="B145" s="29"/>
      <c r="C145" s="18"/>
      <c r="D145" s="21"/>
      <c r="E145" s="30"/>
      <c r="F145" s="22"/>
    </row>
    <row r="153" spans="1:6" s="31" customFormat="1" x14ac:dyDescent="0.2">
      <c r="A153" s="8"/>
      <c r="B153" s="11"/>
      <c r="C153" s="11"/>
      <c r="D153" s="11"/>
      <c r="F153" s="41"/>
    </row>
  </sheetData>
  <sheetProtection password="CC4E" sheet="1" objects="1" scenarios="1"/>
  <pageMargins left="0.7" right="0.7" top="0.78740157499999996" bottom="0.78740157499999996" header="0.3" footer="0.3"/>
  <pageSetup paperSize="9" scale="75"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70"/>
  <sheetViews>
    <sheetView view="pageBreakPreview" zoomScale="115" zoomScaleNormal="100" zoomScaleSheetLayoutView="115" workbookViewId="0">
      <selection activeCell="E7" sqref="E7"/>
    </sheetView>
  </sheetViews>
  <sheetFormatPr defaultRowHeight="12.75" x14ac:dyDescent="0.2"/>
  <cols>
    <col min="1" max="1" width="7.42578125" style="8" customWidth="1"/>
    <col min="2" max="2" width="118.140625" style="9" customWidth="1"/>
    <col min="3" max="3" width="11.85546875" style="40" customWidth="1"/>
    <col min="4" max="4" width="9.28515625" style="40" customWidth="1"/>
    <col min="5" max="5" width="14.140625" style="31" customWidth="1"/>
    <col min="6" max="6" width="16.28515625" style="41" customWidth="1"/>
    <col min="7" max="253" width="9.140625" style="11"/>
    <col min="254" max="254" width="7.42578125" style="11" customWidth="1"/>
    <col min="255" max="255" width="118.140625" style="11" customWidth="1"/>
    <col min="256" max="256" width="11.85546875" style="11" customWidth="1"/>
    <col min="257" max="257" width="9.28515625" style="11" customWidth="1"/>
    <col min="258" max="258" width="14.140625" style="11" customWidth="1"/>
    <col min="259" max="259" width="16.28515625" style="11" customWidth="1"/>
    <col min="260" max="509" width="9.140625" style="11"/>
    <col min="510" max="510" width="7.42578125" style="11" customWidth="1"/>
    <col min="511" max="511" width="118.140625" style="11" customWidth="1"/>
    <col min="512" max="512" width="11.85546875" style="11" customWidth="1"/>
    <col min="513" max="513" width="9.28515625" style="11" customWidth="1"/>
    <col min="514" max="514" width="14.140625" style="11" customWidth="1"/>
    <col min="515" max="515" width="16.28515625" style="11" customWidth="1"/>
    <col min="516" max="765" width="9.140625" style="11"/>
    <col min="766" max="766" width="7.42578125" style="11" customWidth="1"/>
    <col min="767" max="767" width="118.140625" style="11" customWidth="1"/>
    <col min="768" max="768" width="11.85546875" style="11" customWidth="1"/>
    <col min="769" max="769" width="9.28515625" style="11" customWidth="1"/>
    <col min="770" max="770" width="14.140625" style="11" customWidth="1"/>
    <col min="771" max="771" width="16.28515625" style="11" customWidth="1"/>
    <col min="772" max="1021" width="9.140625" style="11"/>
    <col min="1022" max="1022" width="7.42578125" style="11" customWidth="1"/>
    <col min="1023" max="1023" width="118.140625" style="11" customWidth="1"/>
    <col min="1024" max="1024" width="11.85546875" style="11" customWidth="1"/>
    <col min="1025" max="1025" width="9.28515625" style="11" customWidth="1"/>
    <col min="1026" max="1026" width="14.140625" style="11" customWidth="1"/>
    <col min="1027" max="1027" width="16.28515625" style="11" customWidth="1"/>
    <col min="1028" max="1277" width="9.140625" style="11"/>
    <col min="1278" max="1278" width="7.42578125" style="11" customWidth="1"/>
    <col min="1279" max="1279" width="118.140625" style="11" customWidth="1"/>
    <col min="1280" max="1280" width="11.85546875" style="11" customWidth="1"/>
    <col min="1281" max="1281" width="9.28515625" style="11" customWidth="1"/>
    <col min="1282" max="1282" width="14.140625" style="11" customWidth="1"/>
    <col min="1283" max="1283" width="16.28515625" style="11" customWidth="1"/>
    <col min="1284" max="1533" width="9.140625" style="11"/>
    <col min="1534" max="1534" width="7.42578125" style="11" customWidth="1"/>
    <col min="1535" max="1535" width="118.140625" style="11" customWidth="1"/>
    <col min="1536" max="1536" width="11.85546875" style="11" customWidth="1"/>
    <col min="1537" max="1537" width="9.28515625" style="11" customWidth="1"/>
    <col min="1538" max="1538" width="14.140625" style="11" customWidth="1"/>
    <col min="1539" max="1539" width="16.28515625" style="11" customWidth="1"/>
    <col min="1540" max="1789" width="9.140625" style="11"/>
    <col min="1790" max="1790" width="7.42578125" style="11" customWidth="1"/>
    <col min="1791" max="1791" width="118.140625" style="11" customWidth="1"/>
    <col min="1792" max="1792" width="11.85546875" style="11" customWidth="1"/>
    <col min="1793" max="1793" width="9.28515625" style="11" customWidth="1"/>
    <col min="1794" max="1794" width="14.140625" style="11" customWidth="1"/>
    <col min="1795" max="1795" width="16.28515625" style="11" customWidth="1"/>
    <col min="1796" max="2045" width="9.140625" style="11"/>
    <col min="2046" max="2046" width="7.42578125" style="11" customWidth="1"/>
    <col min="2047" max="2047" width="118.140625" style="11" customWidth="1"/>
    <col min="2048" max="2048" width="11.85546875" style="11" customWidth="1"/>
    <col min="2049" max="2049" width="9.28515625" style="11" customWidth="1"/>
    <col min="2050" max="2050" width="14.140625" style="11" customWidth="1"/>
    <col min="2051" max="2051" width="16.28515625" style="11" customWidth="1"/>
    <col min="2052" max="2301" width="9.140625" style="11"/>
    <col min="2302" max="2302" width="7.42578125" style="11" customWidth="1"/>
    <col min="2303" max="2303" width="118.140625" style="11" customWidth="1"/>
    <col min="2304" max="2304" width="11.85546875" style="11" customWidth="1"/>
    <col min="2305" max="2305" width="9.28515625" style="11" customWidth="1"/>
    <col min="2306" max="2306" width="14.140625" style="11" customWidth="1"/>
    <col min="2307" max="2307" width="16.28515625" style="11" customWidth="1"/>
    <col min="2308" max="2557" width="9.140625" style="11"/>
    <col min="2558" max="2558" width="7.42578125" style="11" customWidth="1"/>
    <col min="2559" max="2559" width="118.140625" style="11" customWidth="1"/>
    <col min="2560" max="2560" width="11.85546875" style="11" customWidth="1"/>
    <col min="2561" max="2561" width="9.28515625" style="11" customWidth="1"/>
    <col min="2562" max="2562" width="14.140625" style="11" customWidth="1"/>
    <col min="2563" max="2563" width="16.28515625" style="11" customWidth="1"/>
    <col min="2564" max="2813" width="9.140625" style="11"/>
    <col min="2814" max="2814" width="7.42578125" style="11" customWidth="1"/>
    <col min="2815" max="2815" width="118.140625" style="11" customWidth="1"/>
    <col min="2816" max="2816" width="11.85546875" style="11" customWidth="1"/>
    <col min="2817" max="2817" width="9.28515625" style="11" customWidth="1"/>
    <col min="2818" max="2818" width="14.140625" style="11" customWidth="1"/>
    <col min="2819" max="2819" width="16.28515625" style="11" customWidth="1"/>
    <col min="2820" max="3069" width="9.140625" style="11"/>
    <col min="3070" max="3070" width="7.42578125" style="11" customWidth="1"/>
    <col min="3071" max="3071" width="118.140625" style="11" customWidth="1"/>
    <col min="3072" max="3072" width="11.85546875" style="11" customWidth="1"/>
    <col min="3073" max="3073" width="9.28515625" style="11" customWidth="1"/>
    <col min="3074" max="3074" width="14.140625" style="11" customWidth="1"/>
    <col min="3075" max="3075" width="16.28515625" style="11" customWidth="1"/>
    <col min="3076" max="3325" width="9.140625" style="11"/>
    <col min="3326" max="3326" width="7.42578125" style="11" customWidth="1"/>
    <col min="3327" max="3327" width="118.140625" style="11" customWidth="1"/>
    <col min="3328" max="3328" width="11.85546875" style="11" customWidth="1"/>
    <col min="3329" max="3329" width="9.28515625" style="11" customWidth="1"/>
    <col min="3330" max="3330" width="14.140625" style="11" customWidth="1"/>
    <col min="3331" max="3331" width="16.28515625" style="11" customWidth="1"/>
    <col min="3332" max="3581" width="9.140625" style="11"/>
    <col min="3582" max="3582" width="7.42578125" style="11" customWidth="1"/>
    <col min="3583" max="3583" width="118.140625" style="11" customWidth="1"/>
    <col min="3584" max="3584" width="11.85546875" style="11" customWidth="1"/>
    <col min="3585" max="3585" width="9.28515625" style="11" customWidth="1"/>
    <col min="3586" max="3586" width="14.140625" style="11" customWidth="1"/>
    <col min="3587" max="3587" width="16.28515625" style="11" customWidth="1"/>
    <col min="3588" max="3837" width="9.140625" style="11"/>
    <col min="3838" max="3838" width="7.42578125" style="11" customWidth="1"/>
    <col min="3839" max="3839" width="118.140625" style="11" customWidth="1"/>
    <col min="3840" max="3840" width="11.85546875" style="11" customWidth="1"/>
    <col min="3841" max="3841" width="9.28515625" style="11" customWidth="1"/>
    <col min="3842" max="3842" width="14.140625" style="11" customWidth="1"/>
    <col min="3843" max="3843" width="16.28515625" style="11" customWidth="1"/>
    <col min="3844" max="4093" width="9.140625" style="11"/>
    <col min="4094" max="4094" width="7.42578125" style="11" customWidth="1"/>
    <col min="4095" max="4095" width="118.140625" style="11" customWidth="1"/>
    <col min="4096" max="4096" width="11.85546875" style="11" customWidth="1"/>
    <col min="4097" max="4097" width="9.28515625" style="11" customWidth="1"/>
    <col min="4098" max="4098" width="14.140625" style="11" customWidth="1"/>
    <col min="4099" max="4099" width="16.28515625" style="11" customWidth="1"/>
    <col min="4100" max="4349" width="9.140625" style="11"/>
    <col min="4350" max="4350" width="7.42578125" style="11" customWidth="1"/>
    <col min="4351" max="4351" width="118.140625" style="11" customWidth="1"/>
    <col min="4352" max="4352" width="11.85546875" style="11" customWidth="1"/>
    <col min="4353" max="4353" width="9.28515625" style="11" customWidth="1"/>
    <col min="4354" max="4354" width="14.140625" style="11" customWidth="1"/>
    <col min="4355" max="4355" width="16.28515625" style="11" customWidth="1"/>
    <col min="4356" max="4605" width="9.140625" style="11"/>
    <col min="4606" max="4606" width="7.42578125" style="11" customWidth="1"/>
    <col min="4607" max="4607" width="118.140625" style="11" customWidth="1"/>
    <col min="4608" max="4608" width="11.85546875" style="11" customWidth="1"/>
    <col min="4609" max="4609" width="9.28515625" style="11" customWidth="1"/>
    <col min="4610" max="4610" width="14.140625" style="11" customWidth="1"/>
    <col min="4611" max="4611" width="16.28515625" style="11" customWidth="1"/>
    <col min="4612" max="4861" width="9.140625" style="11"/>
    <col min="4862" max="4862" width="7.42578125" style="11" customWidth="1"/>
    <col min="4863" max="4863" width="118.140625" style="11" customWidth="1"/>
    <col min="4864" max="4864" width="11.85546875" style="11" customWidth="1"/>
    <col min="4865" max="4865" width="9.28515625" style="11" customWidth="1"/>
    <col min="4866" max="4866" width="14.140625" style="11" customWidth="1"/>
    <col min="4867" max="4867" width="16.28515625" style="11" customWidth="1"/>
    <col min="4868" max="5117" width="9.140625" style="11"/>
    <col min="5118" max="5118" width="7.42578125" style="11" customWidth="1"/>
    <col min="5119" max="5119" width="118.140625" style="11" customWidth="1"/>
    <col min="5120" max="5120" width="11.85546875" style="11" customWidth="1"/>
    <col min="5121" max="5121" width="9.28515625" style="11" customWidth="1"/>
    <col min="5122" max="5122" width="14.140625" style="11" customWidth="1"/>
    <col min="5123" max="5123" width="16.28515625" style="11" customWidth="1"/>
    <col min="5124" max="5373" width="9.140625" style="11"/>
    <col min="5374" max="5374" width="7.42578125" style="11" customWidth="1"/>
    <col min="5375" max="5375" width="118.140625" style="11" customWidth="1"/>
    <col min="5376" max="5376" width="11.85546875" style="11" customWidth="1"/>
    <col min="5377" max="5377" width="9.28515625" style="11" customWidth="1"/>
    <col min="5378" max="5378" width="14.140625" style="11" customWidth="1"/>
    <col min="5379" max="5379" width="16.28515625" style="11" customWidth="1"/>
    <col min="5380" max="5629" width="9.140625" style="11"/>
    <col min="5630" max="5630" width="7.42578125" style="11" customWidth="1"/>
    <col min="5631" max="5631" width="118.140625" style="11" customWidth="1"/>
    <col min="5632" max="5632" width="11.85546875" style="11" customWidth="1"/>
    <col min="5633" max="5633" width="9.28515625" style="11" customWidth="1"/>
    <col min="5634" max="5634" width="14.140625" style="11" customWidth="1"/>
    <col min="5635" max="5635" width="16.28515625" style="11" customWidth="1"/>
    <col min="5636" max="5885" width="9.140625" style="11"/>
    <col min="5886" max="5886" width="7.42578125" style="11" customWidth="1"/>
    <col min="5887" max="5887" width="118.140625" style="11" customWidth="1"/>
    <col min="5888" max="5888" width="11.85546875" style="11" customWidth="1"/>
    <col min="5889" max="5889" width="9.28515625" style="11" customWidth="1"/>
    <col min="5890" max="5890" width="14.140625" style="11" customWidth="1"/>
    <col min="5891" max="5891" width="16.28515625" style="11" customWidth="1"/>
    <col min="5892" max="6141" width="9.140625" style="11"/>
    <col min="6142" max="6142" width="7.42578125" style="11" customWidth="1"/>
    <col min="6143" max="6143" width="118.140625" style="11" customWidth="1"/>
    <col min="6144" max="6144" width="11.85546875" style="11" customWidth="1"/>
    <col min="6145" max="6145" width="9.28515625" style="11" customWidth="1"/>
    <col min="6146" max="6146" width="14.140625" style="11" customWidth="1"/>
    <col min="6147" max="6147" width="16.28515625" style="11" customWidth="1"/>
    <col min="6148" max="6397" width="9.140625" style="11"/>
    <col min="6398" max="6398" width="7.42578125" style="11" customWidth="1"/>
    <col min="6399" max="6399" width="118.140625" style="11" customWidth="1"/>
    <col min="6400" max="6400" width="11.85546875" style="11" customWidth="1"/>
    <col min="6401" max="6401" width="9.28515625" style="11" customWidth="1"/>
    <col min="6402" max="6402" width="14.140625" style="11" customWidth="1"/>
    <col min="6403" max="6403" width="16.28515625" style="11" customWidth="1"/>
    <col min="6404" max="6653" width="9.140625" style="11"/>
    <col min="6654" max="6654" width="7.42578125" style="11" customWidth="1"/>
    <col min="6655" max="6655" width="118.140625" style="11" customWidth="1"/>
    <col min="6656" max="6656" width="11.85546875" style="11" customWidth="1"/>
    <col min="6657" max="6657" width="9.28515625" style="11" customWidth="1"/>
    <col min="6658" max="6658" width="14.140625" style="11" customWidth="1"/>
    <col min="6659" max="6659" width="16.28515625" style="11" customWidth="1"/>
    <col min="6660" max="6909" width="9.140625" style="11"/>
    <col min="6910" max="6910" width="7.42578125" style="11" customWidth="1"/>
    <col min="6911" max="6911" width="118.140625" style="11" customWidth="1"/>
    <col min="6912" max="6912" width="11.85546875" style="11" customWidth="1"/>
    <col min="6913" max="6913" width="9.28515625" style="11" customWidth="1"/>
    <col min="6914" max="6914" width="14.140625" style="11" customWidth="1"/>
    <col min="6915" max="6915" width="16.28515625" style="11" customWidth="1"/>
    <col min="6916" max="7165" width="9.140625" style="11"/>
    <col min="7166" max="7166" width="7.42578125" style="11" customWidth="1"/>
    <col min="7167" max="7167" width="118.140625" style="11" customWidth="1"/>
    <col min="7168" max="7168" width="11.85546875" style="11" customWidth="1"/>
    <col min="7169" max="7169" width="9.28515625" style="11" customWidth="1"/>
    <col min="7170" max="7170" width="14.140625" style="11" customWidth="1"/>
    <col min="7171" max="7171" width="16.28515625" style="11" customWidth="1"/>
    <col min="7172" max="7421" width="9.140625" style="11"/>
    <col min="7422" max="7422" width="7.42578125" style="11" customWidth="1"/>
    <col min="7423" max="7423" width="118.140625" style="11" customWidth="1"/>
    <col min="7424" max="7424" width="11.85546875" style="11" customWidth="1"/>
    <col min="7425" max="7425" width="9.28515625" style="11" customWidth="1"/>
    <col min="7426" max="7426" width="14.140625" style="11" customWidth="1"/>
    <col min="7427" max="7427" width="16.28515625" style="11" customWidth="1"/>
    <col min="7428" max="7677" width="9.140625" style="11"/>
    <col min="7678" max="7678" width="7.42578125" style="11" customWidth="1"/>
    <col min="7679" max="7679" width="118.140625" style="11" customWidth="1"/>
    <col min="7680" max="7680" width="11.85546875" style="11" customWidth="1"/>
    <col min="7681" max="7681" width="9.28515625" style="11" customWidth="1"/>
    <col min="7682" max="7682" width="14.140625" style="11" customWidth="1"/>
    <col min="7683" max="7683" width="16.28515625" style="11" customWidth="1"/>
    <col min="7684" max="7933" width="9.140625" style="11"/>
    <col min="7934" max="7934" width="7.42578125" style="11" customWidth="1"/>
    <col min="7935" max="7935" width="118.140625" style="11" customWidth="1"/>
    <col min="7936" max="7936" width="11.85546875" style="11" customWidth="1"/>
    <col min="7937" max="7937" width="9.28515625" style="11" customWidth="1"/>
    <col min="7938" max="7938" width="14.140625" style="11" customWidth="1"/>
    <col min="7939" max="7939" width="16.28515625" style="11" customWidth="1"/>
    <col min="7940" max="8189" width="9.140625" style="11"/>
    <col min="8190" max="8190" width="7.42578125" style="11" customWidth="1"/>
    <col min="8191" max="8191" width="118.140625" style="11" customWidth="1"/>
    <col min="8192" max="8192" width="11.85546875" style="11" customWidth="1"/>
    <col min="8193" max="8193" width="9.28515625" style="11" customWidth="1"/>
    <col min="8194" max="8194" width="14.140625" style="11" customWidth="1"/>
    <col min="8195" max="8195" width="16.28515625" style="11" customWidth="1"/>
    <col min="8196" max="8445" width="9.140625" style="11"/>
    <col min="8446" max="8446" width="7.42578125" style="11" customWidth="1"/>
    <col min="8447" max="8447" width="118.140625" style="11" customWidth="1"/>
    <col min="8448" max="8448" width="11.85546875" style="11" customWidth="1"/>
    <col min="8449" max="8449" width="9.28515625" style="11" customWidth="1"/>
    <col min="8450" max="8450" width="14.140625" style="11" customWidth="1"/>
    <col min="8451" max="8451" width="16.28515625" style="11" customWidth="1"/>
    <col min="8452" max="8701" width="9.140625" style="11"/>
    <col min="8702" max="8702" width="7.42578125" style="11" customWidth="1"/>
    <col min="8703" max="8703" width="118.140625" style="11" customWidth="1"/>
    <col min="8704" max="8704" width="11.85546875" style="11" customWidth="1"/>
    <col min="8705" max="8705" width="9.28515625" style="11" customWidth="1"/>
    <col min="8706" max="8706" width="14.140625" style="11" customWidth="1"/>
    <col min="8707" max="8707" width="16.28515625" style="11" customWidth="1"/>
    <col min="8708" max="8957" width="9.140625" style="11"/>
    <col min="8958" max="8958" width="7.42578125" style="11" customWidth="1"/>
    <col min="8959" max="8959" width="118.140625" style="11" customWidth="1"/>
    <col min="8960" max="8960" width="11.85546875" style="11" customWidth="1"/>
    <col min="8961" max="8961" width="9.28515625" style="11" customWidth="1"/>
    <col min="8962" max="8962" width="14.140625" style="11" customWidth="1"/>
    <col min="8963" max="8963" width="16.28515625" style="11" customWidth="1"/>
    <col min="8964" max="9213" width="9.140625" style="11"/>
    <col min="9214" max="9214" width="7.42578125" style="11" customWidth="1"/>
    <col min="9215" max="9215" width="118.140625" style="11" customWidth="1"/>
    <col min="9216" max="9216" width="11.85546875" style="11" customWidth="1"/>
    <col min="9217" max="9217" width="9.28515625" style="11" customWidth="1"/>
    <col min="9218" max="9218" width="14.140625" style="11" customWidth="1"/>
    <col min="9219" max="9219" width="16.28515625" style="11" customWidth="1"/>
    <col min="9220" max="9469" width="9.140625" style="11"/>
    <col min="9470" max="9470" width="7.42578125" style="11" customWidth="1"/>
    <col min="9471" max="9471" width="118.140625" style="11" customWidth="1"/>
    <col min="9472" max="9472" width="11.85546875" style="11" customWidth="1"/>
    <col min="9473" max="9473" width="9.28515625" style="11" customWidth="1"/>
    <col min="9474" max="9474" width="14.140625" style="11" customWidth="1"/>
    <col min="9475" max="9475" width="16.28515625" style="11" customWidth="1"/>
    <col min="9476" max="9725" width="9.140625" style="11"/>
    <col min="9726" max="9726" width="7.42578125" style="11" customWidth="1"/>
    <col min="9727" max="9727" width="118.140625" style="11" customWidth="1"/>
    <col min="9728" max="9728" width="11.85546875" style="11" customWidth="1"/>
    <col min="9729" max="9729" width="9.28515625" style="11" customWidth="1"/>
    <col min="9730" max="9730" width="14.140625" style="11" customWidth="1"/>
    <col min="9731" max="9731" width="16.28515625" style="11" customWidth="1"/>
    <col min="9732" max="9981" width="9.140625" style="11"/>
    <col min="9982" max="9982" width="7.42578125" style="11" customWidth="1"/>
    <col min="9983" max="9983" width="118.140625" style="11" customWidth="1"/>
    <col min="9984" max="9984" width="11.85546875" style="11" customWidth="1"/>
    <col min="9985" max="9985" width="9.28515625" style="11" customWidth="1"/>
    <col min="9986" max="9986" width="14.140625" style="11" customWidth="1"/>
    <col min="9987" max="9987" width="16.28515625" style="11" customWidth="1"/>
    <col min="9988" max="10237" width="9.140625" style="11"/>
    <col min="10238" max="10238" width="7.42578125" style="11" customWidth="1"/>
    <col min="10239" max="10239" width="118.140625" style="11" customWidth="1"/>
    <col min="10240" max="10240" width="11.85546875" style="11" customWidth="1"/>
    <col min="10241" max="10241" width="9.28515625" style="11" customWidth="1"/>
    <col min="10242" max="10242" width="14.140625" style="11" customWidth="1"/>
    <col min="10243" max="10243" width="16.28515625" style="11" customWidth="1"/>
    <col min="10244" max="10493" width="9.140625" style="11"/>
    <col min="10494" max="10494" width="7.42578125" style="11" customWidth="1"/>
    <col min="10495" max="10495" width="118.140625" style="11" customWidth="1"/>
    <col min="10496" max="10496" width="11.85546875" style="11" customWidth="1"/>
    <col min="10497" max="10497" width="9.28515625" style="11" customWidth="1"/>
    <col min="10498" max="10498" width="14.140625" style="11" customWidth="1"/>
    <col min="10499" max="10499" width="16.28515625" style="11" customWidth="1"/>
    <col min="10500" max="10749" width="9.140625" style="11"/>
    <col min="10750" max="10750" width="7.42578125" style="11" customWidth="1"/>
    <col min="10751" max="10751" width="118.140625" style="11" customWidth="1"/>
    <col min="10752" max="10752" width="11.85546875" style="11" customWidth="1"/>
    <col min="10753" max="10753" width="9.28515625" style="11" customWidth="1"/>
    <col min="10754" max="10754" width="14.140625" style="11" customWidth="1"/>
    <col min="10755" max="10755" width="16.28515625" style="11" customWidth="1"/>
    <col min="10756" max="11005" width="9.140625" style="11"/>
    <col min="11006" max="11006" width="7.42578125" style="11" customWidth="1"/>
    <col min="11007" max="11007" width="118.140625" style="11" customWidth="1"/>
    <col min="11008" max="11008" width="11.85546875" style="11" customWidth="1"/>
    <col min="11009" max="11009" width="9.28515625" style="11" customWidth="1"/>
    <col min="11010" max="11010" width="14.140625" style="11" customWidth="1"/>
    <col min="11011" max="11011" width="16.28515625" style="11" customWidth="1"/>
    <col min="11012" max="11261" width="9.140625" style="11"/>
    <col min="11262" max="11262" width="7.42578125" style="11" customWidth="1"/>
    <col min="11263" max="11263" width="118.140625" style="11" customWidth="1"/>
    <col min="11264" max="11264" width="11.85546875" style="11" customWidth="1"/>
    <col min="11265" max="11265" width="9.28515625" style="11" customWidth="1"/>
    <col min="11266" max="11266" width="14.140625" style="11" customWidth="1"/>
    <col min="11267" max="11267" width="16.28515625" style="11" customWidth="1"/>
    <col min="11268" max="11517" width="9.140625" style="11"/>
    <col min="11518" max="11518" width="7.42578125" style="11" customWidth="1"/>
    <col min="11519" max="11519" width="118.140625" style="11" customWidth="1"/>
    <col min="11520" max="11520" width="11.85546875" style="11" customWidth="1"/>
    <col min="11521" max="11521" width="9.28515625" style="11" customWidth="1"/>
    <col min="11522" max="11522" width="14.140625" style="11" customWidth="1"/>
    <col min="11523" max="11523" width="16.28515625" style="11" customWidth="1"/>
    <col min="11524" max="11773" width="9.140625" style="11"/>
    <col min="11774" max="11774" width="7.42578125" style="11" customWidth="1"/>
    <col min="11775" max="11775" width="118.140625" style="11" customWidth="1"/>
    <col min="11776" max="11776" width="11.85546875" style="11" customWidth="1"/>
    <col min="11777" max="11777" width="9.28515625" style="11" customWidth="1"/>
    <col min="11778" max="11778" width="14.140625" style="11" customWidth="1"/>
    <col min="11779" max="11779" width="16.28515625" style="11" customWidth="1"/>
    <col min="11780" max="12029" width="9.140625" style="11"/>
    <col min="12030" max="12030" width="7.42578125" style="11" customWidth="1"/>
    <col min="12031" max="12031" width="118.140625" style="11" customWidth="1"/>
    <col min="12032" max="12032" width="11.85546875" style="11" customWidth="1"/>
    <col min="12033" max="12033" width="9.28515625" style="11" customWidth="1"/>
    <col min="12034" max="12034" width="14.140625" style="11" customWidth="1"/>
    <col min="12035" max="12035" width="16.28515625" style="11" customWidth="1"/>
    <col min="12036" max="12285" width="9.140625" style="11"/>
    <col min="12286" max="12286" width="7.42578125" style="11" customWidth="1"/>
    <col min="12287" max="12287" width="118.140625" style="11" customWidth="1"/>
    <col min="12288" max="12288" width="11.85546875" style="11" customWidth="1"/>
    <col min="12289" max="12289" width="9.28515625" style="11" customWidth="1"/>
    <col min="12290" max="12290" width="14.140625" style="11" customWidth="1"/>
    <col min="12291" max="12291" width="16.28515625" style="11" customWidth="1"/>
    <col min="12292" max="12541" width="9.140625" style="11"/>
    <col min="12542" max="12542" width="7.42578125" style="11" customWidth="1"/>
    <col min="12543" max="12543" width="118.140625" style="11" customWidth="1"/>
    <col min="12544" max="12544" width="11.85546875" style="11" customWidth="1"/>
    <col min="12545" max="12545" width="9.28515625" style="11" customWidth="1"/>
    <col min="12546" max="12546" width="14.140625" style="11" customWidth="1"/>
    <col min="12547" max="12547" width="16.28515625" style="11" customWidth="1"/>
    <col min="12548" max="12797" width="9.140625" style="11"/>
    <col min="12798" max="12798" width="7.42578125" style="11" customWidth="1"/>
    <col min="12799" max="12799" width="118.140625" style="11" customWidth="1"/>
    <col min="12800" max="12800" width="11.85546875" style="11" customWidth="1"/>
    <col min="12801" max="12801" width="9.28515625" style="11" customWidth="1"/>
    <col min="12802" max="12802" width="14.140625" style="11" customWidth="1"/>
    <col min="12803" max="12803" width="16.28515625" style="11" customWidth="1"/>
    <col min="12804" max="13053" width="9.140625" style="11"/>
    <col min="13054" max="13054" width="7.42578125" style="11" customWidth="1"/>
    <col min="13055" max="13055" width="118.140625" style="11" customWidth="1"/>
    <col min="13056" max="13056" width="11.85546875" style="11" customWidth="1"/>
    <col min="13057" max="13057" width="9.28515625" style="11" customWidth="1"/>
    <col min="13058" max="13058" width="14.140625" style="11" customWidth="1"/>
    <col min="13059" max="13059" width="16.28515625" style="11" customWidth="1"/>
    <col min="13060" max="13309" width="9.140625" style="11"/>
    <col min="13310" max="13310" width="7.42578125" style="11" customWidth="1"/>
    <col min="13311" max="13311" width="118.140625" style="11" customWidth="1"/>
    <col min="13312" max="13312" width="11.85546875" style="11" customWidth="1"/>
    <col min="13313" max="13313" width="9.28515625" style="11" customWidth="1"/>
    <col min="13314" max="13314" width="14.140625" style="11" customWidth="1"/>
    <col min="13315" max="13315" width="16.28515625" style="11" customWidth="1"/>
    <col min="13316" max="13565" width="9.140625" style="11"/>
    <col min="13566" max="13566" width="7.42578125" style="11" customWidth="1"/>
    <col min="13567" max="13567" width="118.140625" style="11" customWidth="1"/>
    <col min="13568" max="13568" width="11.85546875" style="11" customWidth="1"/>
    <col min="13569" max="13569" width="9.28515625" style="11" customWidth="1"/>
    <col min="13570" max="13570" width="14.140625" style="11" customWidth="1"/>
    <col min="13571" max="13571" width="16.28515625" style="11" customWidth="1"/>
    <col min="13572" max="13821" width="9.140625" style="11"/>
    <col min="13822" max="13822" width="7.42578125" style="11" customWidth="1"/>
    <col min="13823" max="13823" width="118.140625" style="11" customWidth="1"/>
    <col min="13824" max="13824" width="11.85546875" style="11" customWidth="1"/>
    <col min="13825" max="13825" width="9.28515625" style="11" customWidth="1"/>
    <col min="13826" max="13826" width="14.140625" style="11" customWidth="1"/>
    <col min="13827" max="13827" width="16.28515625" style="11" customWidth="1"/>
    <col min="13828" max="14077" width="9.140625" style="11"/>
    <col min="14078" max="14078" width="7.42578125" style="11" customWidth="1"/>
    <col min="14079" max="14079" width="118.140625" style="11" customWidth="1"/>
    <col min="14080" max="14080" width="11.85546875" style="11" customWidth="1"/>
    <col min="14081" max="14081" width="9.28515625" style="11" customWidth="1"/>
    <col min="14082" max="14082" width="14.140625" style="11" customWidth="1"/>
    <col min="14083" max="14083" width="16.28515625" style="11" customWidth="1"/>
    <col min="14084" max="14333" width="9.140625" style="11"/>
    <col min="14334" max="14334" width="7.42578125" style="11" customWidth="1"/>
    <col min="14335" max="14335" width="118.140625" style="11" customWidth="1"/>
    <col min="14336" max="14336" width="11.85546875" style="11" customWidth="1"/>
    <col min="14337" max="14337" width="9.28515625" style="11" customWidth="1"/>
    <col min="14338" max="14338" width="14.140625" style="11" customWidth="1"/>
    <col min="14339" max="14339" width="16.28515625" style="11" customWidth="1"/>
    <col min="14340" max="14589" width="9.140625" style="11"/>
    <col min="14590" max="14590" width="7.42578125" style="11" customWidth="1"/>
    <col min="14591" max="14591" width="118.140625" style="11" customWidth="1"/>
    <col min="14592" max="14592" width="11.85546875" style="11" customWidth="1"/>
    <col min="14593" max="14593" width="9.28515625" style="11" customWidth="1"/>
    <col min="14594" max="14594" width="14.140625" style="11" customWidth="1"/>
    <col min="14595" max="14595" width="16.28515625" style="11" customWidth="1"/>
    <col min="14596" max="14845" width="9.140625" style="11"/>
    <col min="14846" max="14846" width="7.42578125" style="11" customWidth="1"/>
    <col min="14847" max="14847" width="118.140625" style="11" customWidth="1"/>
    <col min="14848" max="14848" width="11.85546875" style="11" customWidth="1"/>
    <col min="14849" max="14849" width="9.28515625" style="11" customWidth="1"/>
    <col min="14850" max="14850" width="14.140625" style="11" customWidth="1"/>
    <col min="14851" max="14851" width="16.28515625" style="11" customWidth="1"/>
    <col min="14852" max="15101" width="9.140625" style="11"/>
    <col min="15102" max="15102" width="7.42578125" style="11" customWidth="1"/>
    <col min="15103" max="15103" width="118.140625" style="11" customWidth="1"/>
    <col min="15104" max="15104" width="11.85546875" style="11" customWidth="1"/>
    <col min="15105" max="15105" width="9.28515625" style="11" customWidth="1"/>
    <col min="15106" max="15106" width="14.140625" style="11" customWidth="1"/>
    <col min="15107" max="15107" width="16.28515625" style="11" customWidth="1"/>
    <col min="15108" max="15357" width="9.140625" style="11"/>
    <col min="15358" max="15358" width="7.42578125" style="11" customWidth="1"/>
    <col min="15359" max="15359" width="118.140625" style="11" customWidth="1"/>
    <col min="15360" max="15360" width="11.85546875" style="11" customWidth="1"/>
    <col min="15361" max="15361" width="9.28515625" style="11" customWidth="1"/>
    <col min="15362" max="15362" width="14.140625" style="11" customWidth="1"/>
    <col min="15363" max="15363" width="16.28515625" style="11" customWidth="1"/>
    <col min="15364" max="15613" width="9.140625" style="11"/>
    <col min="15614" max="15614" width="7.42578125" style="11" customWidth="1"/>
    <col min="15615" max="15615" width="118.140625" style="11" customWidth="1"/>
    <col min="15616" max="15616" width="11.85546875" style="11" customWidth="1"/>
    <col min="15617" max="15617" width="9.28515625" style="11" customWidth="1"/>
    <col min="15618" max="15618" width="14.140625" style="11" customWidth="1"/>
    <col min="15619" max="15619" width="16.28515625" style="11" customWidth="1"/>
    <col min="15620" max="15869" width="9.140625" style="11"/>
    <col min="15870" max="15870" width="7.42578125" style="11" customWidth="1"/>
    <col min="15871" max="15871" width="118.140625" style="11" customWidth="1"/>
    <col min="15872" max="15872" width="11.85546875" style="11" customWidth="1"/>
    <col min="15873" max="15873" width="9.28515625" style="11" customWidth="1"/>
    <col min="15874" max="15874" width="14.140625" style="11" customWidth="1"/>
    <col min="15875" max="15875" width="16.28515625" style="11" customWidth="1"/>
    <col min="15876" max="16125" width="9.140625" style="11"/>
    <col min="16126" max="16126" width="7.42578125" style="11" customWidth="1"/>
    <col min="16127" max="16127" width="118.140625" style="11" customWidth="1"/>
    <col min="16128" max="16128" width="11.85546875" style="11" customWidth="1"/>
    <col min="16129" max="16129" width="9.28515625" style="11" customWidth="1"/>
    <col min="16130" max="16130" width="14.140625" style="11" customWidth="1"/>
    <col min="16131" max="16131" width="16.28515625" style="11" customWidth="1"/>
    <col min="16132" max="16384" width="9.140625" style="11"/>
  </cols>
  <sheetData>
    <row r="1" spans="1:6" s="6" customFormat="1" ht="20.25" customHeight="1" x14ac:dyDescent="0.3">
      <c r="A1" s="3" t="s">
        <v>51</v>
      </c>
      <c r="B1" s="4"/>
      <c r="C1" s="5"/>
      <c r="D1" s="5"/>
      <c r="E1" s="5"/>
      <c r="F1" s="5"/>
    </row>
    <row r="2" spans="1:6" s="6" customFormat="1" ht="20.25" customHeight="1" x14ac:dyDescent="0.3">
      <c r="A2" s="3" t="s">
        <v>52</v>
      </c>
      <c r="B2" s="4"/>
      <c r="C2" s="5"/>
      <c r="D2" s="5"/>
      <c r="E2" s="5"/>
      <c r="F2" s="5"/>
    </row>
    <row r="3" spans="1:6" s="6" customFormat="1" ht="21" customHeight="1" x14ac:dyDescent="0.2">
      <c r="A3" s="7" t="s">
        <v>993</v>
      </c>
      <c r="B3" s="4"/>
      <c r="C3" s="5"/>
      <c r="D3" s="5"/>
      <c r="E3" s="5"/>
      <c r="F3" s="5"/>
    </row>
    <row r="4" spans="1:6" ht="12.75" customHeight="1" x14ac:dyDescent="0.2">
      <c r="C4" s="10"/>
      <c r="D4" s="10"/>
      <c r="E4" s="10"/>
      <c r="F4" s="10"/>
    </row>
    <row r="5" spans="1:6" s="17" customFormat="1" ht="27.75" customHeight="1" x14ac:dyDescent="0.2">
      <c r="A5" s="12"/>
      <c r="B5" s="13" t="s">
        <v>773</v>
      </c>
      <c r="C5" s="14" t="s">
        <v>53</v>
      </c>
      <c r="D5" s="12" t="s">
        <v>54</v>
      </c>
      <c r="E5" s="15" t="s">
        <v>55</v>
      </c>
      <c r="F5" s="16" t="s">
        <v>56</v>
      </c>
    </row>
    <row r="6" spans="1:6" s="36" customFormat="1" ht="27.75" customHeight="1" x14ac:dyDescent="0.2">
      <c r="A6" s="32"/>
      <c r="B6" s="33" t="s">
        <v>313</v>
      </c>
      <c r="C6" s="34"/>
      <c r="D6" s="32"/>
      <c r="E6" s="35"/>
      <c r="F6" s="37"/>
    </row>
    <row r="7" spans="1:6" s="23" customFormat="1" ht="35.1" customHeight="1" x14ac:dyDescent="0.2">
      <c r="A7" s="18">
        <v>519</v>
      </c>
      <c r="B7" s="19" t="s">
        <v>765</v>
      </c>
      <c r="C7" s="20">
        <v>62</v>
      </c>
      <c r="D7" s="21" t="s">
        <v>59</v>
      </c>
      <c r="E7" s="221"/>
      <c r="F7" s="224">
        <f t="shared" ref="F7:F32" si="0">C7*E7</f>
        <v>0</v>
      </c>
    </row>
    <row r="8" spans="1:6" s="23" customFormat="1" ht="35.1" customHeight="1" x14ac:dyDescent="0.2">
      <c r="A8" s="18">
        <v>520</v>
      </c>
      <c r="B8" s="19" t="s">
        <v>473</v>
      </c>
      <c r="C8" s="20">
        <v>38</v>
      </c>
      <c r="D8" s="21" t="s">
        <v>59</v>
      </c>
      <c r="E8" s="221"/>
      <c r="F8" s="224">
        <f t="shared" si="0"/>
        <v>0</v>
      </c>
    </row>
    <row r="9" spans="1:6" s="23" customFormat="1" ht="35.1" customHeight="1" x14ac:dyDescent="0.2">
      <c r="A9" s="220">
        <v>521</v>
      </c>
      <c r="B9" s="19" t="s">
        <v>764</v>
      </c>
      <c r="C9" s="20">
        <v>62</v>
      </c>
      <c r="D9" s="21" t="s">
        <v>59</v>
      </c>
      <c r="E9" s="221"/>
      <c r="F9" s="224">
        <f t="shared" si="0"/>
        <v>0</v>
      </c>
    </row>
    <row r="10" spans="1:6" s="23" customFormat="1" ht="35.1" customHeight="1" x14ac:dyDescent="0.2">
      <c r="A10" s="220">
        <v>522</v>
      </c>
      <c r="B10" s="19" t="s">
        <v>312</v>
      </c>
      <c r="C10" s="20">
        <v>62</v>
      </c>
      <c r="D10" s="21" t="s">
        <v>59</v>
      </c>
      <c r="E10" s="221"/>
      <c r="F10" s="224">
        <f t="shared" si="0"/>
        <v>0</v>
      </c>
    </row>
    <row r="11" spans="1:6" s="23" customFormat="1" ht="35.1" customHeight="1" x14ac:dyDescent="0.2">
      <c r="A11" s="220">
        <v>523</v>
      </c>
      <c r="B11" s="19" t="s">
        <v>311</v>
      </c>
      <c r="C11" s="20">
        <v>5</v>
      </c>
      <c r="D11" s="21" t="s">
        <v>64</v>
      </c>
      <c r="E11" s="221"/>
      <c r="F11" s="224">
        <f t="shared" si="0"/>
        <v>0</v>
      </c>
    </row>
    <row r="12" spans="1:6" s="23" customFormat="1" ht="35.1" customHeight="1" x14ac:dyDescent="0.2">
      <c r="A12" s="220">
        <v>524</v>
      </c>
      <c r="B12" s="19" t="s">
        <v>310</v>
      </c>
      <c r="C12" s="20">
        <v>1</v>
      </c>
      <c r="D12" s="21" t="s">
        <v>64</v>
      </c>
      <c r="E12" s="221"/>
      <c r="F12" s="224">
        <f t="shared" si="0"/>
        <v>0</v>
      </c>
    </row>
    <row r="13" spans="1:6" s="23" customFormat="1" ht="35.1" customHeight="1" x14ac:dyDescent="0.2">
      <c r="A13" s="220">
        <v>525</v>
      </c>
      <c r="B13" s="19" t="s">
        <v>474</v>
      </c>
      <c r="C13" s="20">
        <v>4</v>
      </c>
      <c r="D13" s="21" t="s">
        <v>66</v>
      </c>
      <c r="E13" s="221"/>
      <c r="F13" s="224">
        <f t="shared" si="0"/>
        <v>0</v>
      </c>
    </row>
    <row r="14" spans="1:6" s="23" customFormat="1" ht="35.1" customHeight="1" x14ac:dyDescent="0.2">
      <c r="A14" s="220">
        <v>526</v>
      </c>
      <c r="B14" s="19" t="s">
        <v>309</v>
      </c>
      <c r="C14" s="20">
        <v>3</v>
      </c>
      <c r="D14" s="21" t="s">
        <v>61</v>
      </c>
      <c r="E14" s="221"/>
      <c r="F14" s="224">
        <f t="shared" si="0"/>
        <v>0</v>
      </c>
    </row>
    <row r="15" spans="1:6" s="23" customFormat="1" ht="35.1" customHeight="1" x14ac:dyDescent="0.2">
      <c r="A15" s="220">
        <v>527</v>
      </c>
      <c r="B15" s="19" t="s">
        <v>475</v>
      </c>
      <c r="C15" s="39">
        <v>0.5</v>
      </c>
      <c r="D15" s="21" t="s">
        <v>66</v>
      </c>
      <c r="E15" s="221"/>
      <c r="F15" s="224">
        <f t="shared" si="0"/>
        <v>0</v>
      </c>
    </row>
    <row r="16" spans="1:6" s="23" customFormat="1" ht="35.1" customHeight="1" x14ac:dyDescent="0.2">
      <c r="A16" s="220">
        <v>528</v>
      </c>
      <c r="B16" s="19" t="s">
        <v>476</v>
      </c>
      <c r="C16" s="39">
        <v>0.5</v>
      </c>
      <c r="D16" s="21" t="s">
        <v>66</v>
      </c>
      <c r="E16" s="221"/>
      <c r="F16" s="224">
        <f t="shared" si="0"/>
        <v>0</v>
      </c>
    </row>
    <row r="17" spans="1:6" s="23" customFormat="1" ht="35.1" customHeight="1" x14ac:dyDescent="0.2">
      <c r="A17" s="220">
        <v>529</v>
      </c>
      <c r="B17" s="19" t="s">
        <v>308</v>
      </c>
      <c r="C17" s="39">
        <v>0.2</v>
      </c>
      <c r="D17" s="21" t="s">
        <v>59</v>
      </c>
      <c r="E17" s="221"/>
      <c r="F17" s="224">
        <f t="shared" si="0"/>
        <v>0</v>
      </c>
    </row>
    <row r="18" spans="1:6" s="23" customFormat="1" ht="35.1" customHeight="1" x14ac:dyDescent="0.2">
      <c r="A18" s="220">
        <v>530</v>
      </c>
      <c r="B18" s="19" t="s">
        <v>307</v>
      </c>
      <c r="C18" s="39">
        <v>0.2</v>
      </c>
      <c r="D18" s="21" t="s">
        <v>59</v>
      </c>
      <c r="E18" s="221"/>
      <c r="F18" s="224">
        <f t="shared" si="0"/>
        <v>0</v>
      </c>
    </row>
    <row r="19" spans="1:6" s="45" customFormat="1" ht="35.1" customHeight="1" x14ac:dyDescent="0.2">
      <c r="A19" s="220">
        <v>531</v>
      </c>
      <c r="B19" s="19" t="s">
        <v>383</v>
      </c>
      <c r="C19" s="20">
        <v>30</v>
      </c>
      <c r="D19" s="21" t="s">
        <v>382</v>
      </c>
      <c r="E19" s="221"/>
      <c r="F19" s="224">
        <f t="shared" si="0"/>
        <v>0</v>
      </c>
    </row>
    <row r="20" spans="1:6" s="23" customFormat="1" ht="35.1" customHeight="1" x14ac:dyDescent="0.2">
      <c r="A20" s="220">
        <v>532</v>
      </c>
      <c r="B20" s="19" t="s">
        <v>477</v>
      </c>
      <c r="C20" s="20">
        <v>66</v>
      </c>
      <c r="D20" s="21" t="s">
        <v>268</v>
      </c>
      <c r="E20" s="221"/>
      <c r="F20" s="224">
        <f t="shared" si="0"/>
        <v>0</v>
      </c>
    </row>
    <row r="21" spans="1:6" s="23" customFormat="1" ht="35.1" customHeight="1" x14ac:dyDescent="0.2">
      <c r="A21" s="220">
        <v>533</v>
      </c>
      <c r="B21" s="19" t="s">
        <v>478</v>
      </c>
      <c r="C21" s="20">
        <v>66</v>
      </c>
      <c r="D21" s="21" t="s">
        <v>268</v>
      </c>
      <c r="E21" s="221"/>
      <c r="F21" s="224">
        <f t="shared" si="0"/>
        <v>0</v>
      </c>
    </row>
    <row r="22" spans="1:6" s="23" customFormat="1" ht="35.1" customHeight="1" x14ac:dyDescent="0.2">
      <c r="A22" s="220">
        <v>534</v>
      </c>
      <c r="B22" s="19" t="s">
        <v>479</v>
      </c>
      <c r="C22" s="20">
        <v>66</v>
      </c>
      <c r="D22" s="21" t="s">
        <v>59</v>
      </c>
      <c r="E22" s="221"/>
      <c r="F22" s="224">
        <f t="shared" si="0"/>
        <v>0</v>
      </c>
    </row>
    <row r="23" spans="1:6" s="23" customFormat="1" ht="35.1" customHeight="1" x14ac:dyDescent="0.2">
      <c r="A23" s="220">
        <v>535</v>
      </c>
      <c r="B23" s="19" t="s">
        <v>480</v>
      </c>
      <c r="C23" s="20">
        <v>66</v>
      </c>
      <c r="D23" s="21" t="s">
        <v>59</v>
      </c>
      <c r="E23" s="221"/>
      <c r="F23" s="224">
        <f t="shared" si="0"/>
        <v>0</v>
      </c>
    </row>
    <row r="24" spans="1:6" s="23" customFormat="1" ht="35.1" customHeight="1" x14ac:dyDescent="0.2">
      <c r="A24" s="220">
        <v>536</v>
      </c>
      <c r="B24" s="19" t="s">
        <v>306</v>
      </c>
      <c r="C24" s="20">
        <v>21</v>
      </c>
      <c r="D24" s="21" t="s">
        <v>60</v>
      </c>
      <c r="E24" s="221"/>
      <c r="F24" s="224">
        <f t="shared" si="0"/>
        <v>0</v>
      </c>
    </row>
    <row r="25" spans="1:6" s="23" customFormat="1" ht="35.1" customHeight="1" x14ac:dyDescent="0.2">
      <c r="A25" s="220">
        <v>537</v>
      </c>
      <c r="B25" s="19" t="s">
        <v>305</v>
      </c>
      <c r="C25" s="20">
        <v>21</v>
      </c>
      <c r="D25" s="21" t="s">
        <v>60</v>
      </c>
      <c r="E25" s="221"/>
      <c r="F25" s="224">
        <f t="shared" si="0"/>
        <v>0</v>
      </c>
    </row>
    <row r="26" spans="1:6" s="23" customFormat="1" ht="35.1" customHeight="1" x14ac:dyDescent="0.2">
      <c r="A26" s="220">
        <v>538</v>
      </c>
      <c r="B26" s="19" t="s">
        <v>766</v>
      </c>
      <c r="C26" s="20">
        <v>52</v>
      </c>
      <c r="D26" s="21" t="s">
        <v>59</v>
      </c>
      <c r="E26" s="221"/>
      <c r="F26" s="224">
        <f t="shared" si="0"/>
        <v>0</v>
      </c>
    </row>
    <row r="27" spans="1:6" s="23" customFormat="1" ht="35.1" customHeight="1" x14ac:dyDescent="0.2">
      <c r="A27" s="220">
        <v>539</v>
      </c>
      <c r="B27" s="19" t="s">
        <v>764</v>
      </c>
      <c r="C27" s="20">
        <v>52</v>
      </c>
      <c r="D27" s="21" t="s">
        <v>59</v>
      </c>
      <c r="E27" s="221"/>
      <c r="F27" s="224">
        <f t="shared" si="0"/>
        <v>0</v>
      </c>
    </row>
    <row r="28" spans="1:6" s="23" customFormat="1" ht="35.1" customHeight="1" x14ac:dyDescent="0.2">
      <c r="A28" s="220">
        <v>540</v>
      </c>
      <c r="B28" s="19" t="s">
        <v>481</v>
      </c>
      <c r="C28" s="20">
        <v>48</v>
      </c>
      <c r="D28" s="21" t="s">
        <v>59</v>
      </c>
      <c r="E28" s="221"/>
      <c r="F28" s="224">
        <f t="shared" si="0"/>
        <v>0</v>
      </c>
    </row>
    <row r="29" spans="1:6" s="23" customFormat="1" ht="35.1" customHeight="1" x14ac:dyDescent="0.2">
      <c r="A29" s="220">
        <v>541</v>
      </c>
      <c r="B29" s="19" t="s">
        <v>482</v>
      </c>
      <c r="C29" s="20">
        <v>4</v>
      </c>
      <c r="D29" s="21" t="s">
        <v>59</v>
      </c>
      <c r="E29" s="221"/>
      <c r="F29" s="224">
        <f t="shared" si="0"/>
        <v>0</v>
      </c>
    </row>
    <row r="30" spans="1:6" s="23" customFormat="1" ht="35.1" customHeight="1" x14ac:dyDescent="0.2">
      <c r="A30" s="220">
        <v>542</v>
      </c>
      <c r="B30" s="19" t="s">
        <v>264</v>
      </c>
      <c r="C30" s="20">
        <v>9</v>
      </c>
      <c r="D30" s="21" t="s">
        <v>60</v>
      </c>
      <c r="E30" s="221"/>
      <c r="F30" s="224">
        <f t="shared" si="0"/>
        <v>0</v>
      </c>
    </row>
    <row r="31" spans="1:6" s="23" customFormat="1" ht="35.1" customHeight="1" x14ac:dyDescent="0.2">
      <c r="A31" s="220">
        <v>543</v>
      </c>
      <c r="B31" s="19" t="s">
        <v>304</v>
      </c>
      <c r="C31" s="20">
        <v>9</v>
      </c>
      <c r="D31" s="21" t="s">
        <v>60</v>
      </c>
      <c r="E31" s="221"/>
      <c r="F31" s="224">
        <f t="shared" si="0"/>
        <v>0</v>
      </c>
    </row>
    <row r="32" spans="1:6" s="23" customFormat="1" ht="35.1" customHeight="1" x14ac:dyDescent="0.2">
      <c r="A32" s="220">
        <v>544</v>
      </c>
      <c r="B32" s="19" t="s">
        <v>262</v>
      </c>
      <c r="C32" s="20">
        <v>6</v>
      </c>
      <c r="D32" s="21" t="s">
        <v>66</v>
      </c>
      <c r="E32" s="221"/>
      <c r="F32" s="224">
        <f t="shared" si="0"/>
        <v>0</v>
      </c>
    </row>
    <row r="33" spans="1:6" s="36" customFormat="1" ht="27.75" customHeight="1" x14ac:dyDescent="0.2">
      <c r="A33" s="32"/>
      <c r="B33" s="33" t="s">
        <v>303</v>
      </c>
      <c r="C33" s="235"/>
      <c r="D33" s="32"/>
      <c r="E33" s="222"/>
      <c r="F33" s="225"/>
    </row>
    <row r="34" spans="1:6" s="23" customFormat="1" ht="35.1" customHeight="1" x14ac:dyDescent="0.2">
      <c r="A34" s="18">
        <v>545</v>
      </c>
      <c r="B34" s="19" t="s">
        <v>959</v>
      </c>
      <c r="C34" s="20">
        <v>62</v>
      </c>
      <c r="D34" s="21" t="s">
        <v>61</v>
      </c>
      <c r="E34" s="221"/>
      <c r="F34" s="224">
        <f>C34*E34</f>
        <v>0</v>
      </c>
    </row>
    <row r="35" spans="1:6" s="23" customFormat="1" ht="60" customHeight="1" x14ac:dyDescent="0.2">
      <c r="A35" s="18">
        <v>546</v>
      </c>
      <c r="B35" s="19" t="s">
        <v>960</v>
      </c>
      <c r="C35" s="20">
        <v>62</v>
      </c>
      <c r="D35" s="21" t="s">
        <v>61</v>
      </c>
      <c r="E35" s="221"/>
      <c r="F35" s="224">
        <f>C35*E35</f>
        <v>0</v>
      </c>
    </row>
    <row r="36" spans="1:6" s="23" customFormat="1" ht="35.1" customHeight="1" x14ac:dyDescent="0.2">
      <c r="A36" s="18">
        <v>547</v>
      </c>
      <c r="B36" s="19" t="s">
        <v>961</v>
      </c>
      <c r="C36" s="20">
        <v>18</v>
      </c>
      <c r="D36" s="21" t="s">
        <v>61</v>
      </c>
      <c r="E36" s="221"/>
      <c r="F36" s="224">
        <f>C36*E36</f>
        <v>0</v>
      </c>
    </row>
    <row r="37" spans="1:6" s="23" customFormat="1" ht="60" customHeight="1" x14ac:dyDescent="0.2">
      <c r="A37" s="18">
        <v>548</v>
      </c>
      <c r="B37" s="19" t="s">
        <v>960</v>
      </c>
      <c r="C37" s="20">
        <v>18</v>
      </c>
      <c r="D37" s="21" t="s">
        <v>61</v>
      </c>
      <c r="E37" s="221"/>
      <c r="F37" s="224">
        <f>C37*E37</f>
        <v>0</v>
      </c>
    </row>
    <row r="38" spans="1:6" s="36" customFormat="1" ht="27.75" customHeight="1" x14ac:dyDescent="0.2">
      <c r="A38" s="32"/>
      <c r="B38" s="33" t="s">
        <v>300</v>
      </c>
      <c r="C38" s="235"/>
      <c r="D38" s="32"/>
      <c r="E38" s="222"/>
      <c r="F38" s="225"/>
    </row>
    <row r="39" spans="1:6" s="23" customFormat="1" ht="35.1" customHeight="1" x14ac:dyDescent="0.2">
      <c r="A39" s="18">
        <v>549</v>
      </c>
      <c r="B39" s="19" t="s">
        <v>483</v>
      </c>
      <c r="C39" s="20">
        <v>1</v>
      </c>
      <c r="D39" s="21" t="s">
        <v>268</v>
      </c>
      <c r="E39" s="221"/>
      <c r="F39" s="224">
        <f t="shared" ref="F39:F60" si="1">C39*E39</f>
        <v>0</v>
      </c>
    </row>
    <row r="40" spans="1:6" s="23" customFormat="1" ht="35.1" customHeight="1" x14ac:dyDescent="0.2">
      <c r="A40" s="18">
        <v>550</v>
      </c>
      <c r="B40" s="19" t="s">
        <v>484</v>
      </c>
      <c r="C40" s="39">
        <v>0.5</v>
      </c>
      <c r="D40" s="21" t="s">
        <v>299</v>
      </c>
      <c r="E40" s="221"/>
      <c r="F40" s="224">
        <f t="shared" si="1"/>
        <v>0</v>
      </c>
    </row>
    <row r="41" spans="1:6" s="23" customFormat="1" ht="35.1" customHeight="1" x14ac:dyDescent="0.2">
      <c r="A41" s="220">
        <v>551</v>
      </c>
      <c r="B41" s="19" t="s">
        <v>298</v>
      </c>
      <c r="C41" s="20">
        <v>10</v>
      </c>
      <c r="D41" s="21" t="s">
        <v>64</v>
      </c>
      <c r="E41" s="221"/>
      <c r="F41" s="224">
        <f t="shared" si="1"/>
        <v>0</v>
      </c>
    </row>
    <row r="42" spans="1:6" s="23" customFormat="1" ht="35.1" customHeight="1" x14ac:dyDescent="0.2">
      <c r="A42" s="220">
        <v>552</v>
      </c>
      <c r="B42" s="19" t="s">
        <v>297</v>
      </c>
      <c r="C42" s="20">
        <v>6</v>
      </c>
      <c r="D42" s="21" t="s">
        <v>64</v>
      </c>
      <c r="E42" s="221"/>
      <c r="F42" s="224">
        <f t="shared" si="1"/>
        <v>0</v>
      </c>
    </row>
    <row r="43" spans="1:6" s="23" customFormat="1" ht="35.1" customHeight="1" x14ac:dyDescent="0.2">
      <c r="A43" s="220">
        <v>553</v>
      </c>
      <c r="B43" s="19" t="s">
        <v>962</v>
      </c>
      <c r="C43" s="39">
        <v>0.2</v>
      </c>
      <c r="D43" s="21" t="s">
        <v>61</v>
      </c>
      <c r="E43" s="221"/>
      <c r="F43" s="224">
        <f t="shared" si="1"/>
        <v>0</v>
      </c>
    </row>
    <row r="44" spans="1:6" s="23" customFormat="1" ht="35.1" customHeight="1" x14ac:dyDescent="0.2">
      <c r="A44" s="220">
        <v>554</v>
      </c>
      <c r="B44" s="19" t="s">
        <v>963</v>
      </c>
      <c r="C44" s="39">
        <v>0.1</v>
      </c>
      <c r="D44" s="21" t="s">
        <v>61</v>
      </c>
      <c r="E44" s="221"/>
      <c r="F44" s="224">
        <f t="shared" si="1"/>
        <v>0</v>
      </c>
    </row>
    <row r="45" spans="1:6" s="23" customFormat="1" ht="35.1" customHeight="1" x14ac:dyDescent="0.2">
      <c r="A45" s="220">
        <v>555</v>
      </c>
      <c r="B45" s="19" t="s">
        <v>295</v>
      </c>
      <c r="C45" s="20">
        <v>1</v>
      </c>
      <c r="D45" s="21" t="s">
        <v>64</v>
      </c>
      <c r="E45" s="221"/>
      <c r="F45" s="224">
        <f t="shared" si="1"/>
        <v>0</v>
      </c>
    </row>
    <row r="46" spans="1:6" s="23" customFormat="1" ht="35.1" customHeight="1" x14ac:dyDescent="0.2">
      <c r="A46" s="220">
        <v>556</v>
      </c>
      <c r="B46" s="19" t="s">
        <v>294</v>
      </c>
      <c r="C46" s="20">
        <v>1</v>
      </c>
      <c r="D46" s="21" t="s">
        <v>64</v>
      </c>
      <c r="E46" s="221"/>
      <c r="F46" s="224">
        <f t="shared" si="1"/>
        <v>0</v>
      </c>
    </row>
    <row r="47" spans="1:6" s="23" customFormat="1" ht="35.1" customHeight="1" x14ac:dyDescent="0.2">
      <c r="A47" s="220">
        <v>557</v>
      </c>
      <c r="B47" s="19" t="s">
        <v>293</v>
      </c>
      <c r="C47" s="20">
        <v>2</v>
      </c>
      <c r="D47" s="21" t="s">
        <v>64</v>
      </c>
      <c r="E47" s="221"/>
      <c r="F47" s="224">
        <f t="shared" si="1"/>
        <v>0</v>
      </c>
    </row>
    <row r="48" spans="1:6" s="23" customFormat="1" ht="35.1" customHeight="1" x14ac:dyDescent="0.2">
      <c r="A48" s="220">
        <v>558</v>
      </c>
      <c r="B48" s="19" t="s">
        <v>964</v>
      </c>
      <c r="C48" s="20">
        <v>1</v>
      </c>
      <c r="D48" s="21" t="s">
        <v>64</v>
      </c>
      <c r="E48" s="221"/>
      <c r="F48" s="224">
        <f t="shared" si="1"/>
        <v>0</v>
      </c>
    </row>
    <row r="49" spans="1:6" s="23" customFormat="1" ht="45" customHeight="1" x14ac:dyDescent="0.2">
      <c r="A49" s="220">
        <v>559</v>
      </c>
      <c r="B49" s="19" t="s">
        <v>965</v>
      </c>
      <c r="C49" s="239">
        <v>0.8</v>
      </c>
      <c r="D49" s="21" t="s">
        <v>59</v>
      </c>
      <c r="E49" s="221"/>
      <c r="F49" s="224">
        <f t="shared" si="1"/>
        <v>0</v>
      </c>
    </row>
    <row r="50" spans="1:6" s="23" customFormat="1" ht="35.1" customHeight="1" x14ac:dyDescent="0.2">
      <c r="A50" s="220">
        <v>560</v>
      </c>
      <c r="B50" s="19" t="s">
        <v>966</v>
      </c>
      <c r="C50" s="239">
        <v>0.7</v>
      </c>
      <c r="D50" s="21" t="s">
        <v>61</v>
      </c>
      <c r="E50" s="221"/>
      <c r="F50" s="224">
        <f t="shared" si="1"/>
        <v>0</v>
      </c>
    </row>
    <row r="51" spans="1:6" s="23" customFormat="1" ht="35.1" customHeight="1" x14ac:dyDescent="0.2">
      <c r="A51" s="220">
        <v>561</v>
      </c>
      <c r="B51" s="19" t="s">
        <v>967</v>
      </c>
      <c r="C51" s="239">
        <v>0.7</v>
      </c>
      <c r="D51" s="21" t="s">
        <v>61</v>
      </c>
      <c r="E51" s="221"/>
      <c r="F51" s="224">
        <f t="shared" si="1"/>
        <v>0</v>
      </c>
    </row>
    <row r="52" spans="1:6" s="23" customFormat="1" ht="35.1" customHeight="1" x14ac:dyDescent="0.2">
      <c r="A52" s="220">
        <v>562</v>
      </c>
      <c r="B52" s="19" t="s">
        <v>968</v>
      </c>
      <c r="C52" s="20">
        <v>1</v>
      </c>
      <c r="D52" s="21" t="s">
        <v>64</v>
      </c>
      <c r="E52" s="221"/>
      <c r="F52" s="224">
        <f t="shared" si="1"/>
        <v>0</v>
      </c>
    </row>
    <row r="53" spans="1:6" s="23" customFormat="1" ht="35.1" customHeight="1" x14ac:dyDescent="0.2">
      <c r="A53" s="220">
        <v>563</v>
      </c>
      <c r="B53" s="19" t="s">
        <v>970</v>
      </c>
      <c r="C53" s="20">
        <v>1</v>
      </c>
      <c r="D53" s="21" t="s">
        <v>64</v>
      </c>
      <c r="E53" s="221"/>
      <c r="F53" s="224">
        <f t="shared" si="1"/>
        <v>0</v>
      </c>
    </row>
    <row r="54" spans="1:6" s="23" customFormat="1" ht="35.1" customHeight="1" x14ac:dyDescent="0.2">
      <c r="A54" s="220">
        <v>564</v>
      </c>
      <c r="B54" s="19" t="s">
        <v>485</v>
      </c>
      <c r="C54" s="39">
        <v>1.8</v>
      </c>
      <c r="D54" s="21" t="s">
        <v>61</v>
      </c>
      <c r="E54" s="221"/>
      <c r="F54" s="224">
        <f t="shared" si="1"/>
        <v>0</v>
      </c>
    </row>
    <row r="55" spans="1:6" s="23" customFormat="1" ht="35.1" customHeight="1" x14ac:dyDescent="0.2">
      <c r="A55" s="220">
        <v>565</v>
      </c>
      <c r="B55" s="19" t="s">
        <v>969</v>
      </c>
      <c r="C55" s="39">
        <v>1.5</v>
      </c>
      <c r="D55" s="21" t="s">
        <v>61</v>
      </c>
      <c r="E55" s="221"/>
      <c r="F55" s="224">
        <f t="shared" si="1"/>
        <v>0</v>
      </c>
    </row>
    <row r="56" spans="1:6" s="23" customFormat="1" ht="35.1" customHeight="1" x14ac:dyDescent="0.2">
      <c r="A56" s="220">
        <v>566</v>
      </c>
      <c r="B56" s="19" t="s">
        <v>292</v>
      </c>
      <c r="C56" s="39">
        <v>1.5</v>
      </c>
      <c r="D56" s="21" t="s">
        <v>61</v>
      </c>
      <c r="E56" s="221"/>
      <c r="F56" s="224">
        <f t="shared" si="1"/>
        <v>0</v>
      </c>
    </row>
    <row r="57" spans="1:6" s="23" customFormat="1" ht="35.1" customHeight="1" x14ac:dyDescent="0.2">
      <c r="A57" s="220">
        <v>567</v>
      </c>
      <c r="B57" s="19" t="s">
        <v>742</v>
      </c>
      <c r="C57" s="20">
        <v>1</v>
      </c>
      <c r="D57" s="21" t="s">
        <v>64</v>
      </c>
      <c r="E57" s="221"/>
      <c r="F57" s="224">
        <f t="shared" si="1"/>
        <v>0</v>
      </c>
    </row>
    <row r="58" spans="1:6" s="23" customFormat="1" ht="35.1" customHeight="1" x14ac:dyDescent="0.2">
      <c r="A58" s="220">
        <v>568</v>
      </c>
      <c r="B58" s="19" t="s">
        <v>958</v>
      </c>
      <c r="C58" s="20">
        <v>1</v>
      </c>
      <c r="D58" s="21" t="s">
        <v>64</v>
      </c>
      <c r="E58" s="221"/>
      <c r="F58" s="224">
        <f t="shared" si="1"/>
        <v>0</v>
      </c>
    </row>
    <row r="59" spans="1:6" s="23" customFormat="1" ht="35.1" customHeight="1" x14ac:dyDescent="0.2">
      <c r="A59" s="220">
        <v>569</v>
      </c>
      <c r="B59" s="19" t="s">
        <v>957</v>
      </c>
      <c r="C59" s="39">
        <v>3.6</v>
      </c>
      <c r="D59" s="21" t="s">
        <v>59</v>
      </c>
      <c r="E59" s="221"/>
      <c r="F59" s="224">
        <f t="shared" si="1"/>
        <v>0</v>
      </c>
    </row>
    <row r="60" spans="1:6" s="23" customFormat="1" ht="35.1" customHeight="1" thickBot="1" x14ac:dyDescent="0.25">
      <c r="A60" s="220">
        <v>570</v>
      </c>
      <c r="B60" s="19" t="s">
        <v>291</v>
      </c>
      <c r="C60" s="20">
        <v>17</v>
      </c>
      <c r="D60" s="21" t="s">
        <v>66</v>
      </c>
      <c r="E60" s="221"/>
      <c r="F60" s="224">
        <f t="shared" si="1"/>
        <v>0</v>
      </c>
    </row>
    <row r="61" spans="1:6" s="23" customFormat="1" ht="27.75" customHeight="1" thickBot="1" x14ac:dyDescent="0.25">
      <c r="A61" s="24"/>
      <c r="B61" s="25" t="s">
        <v>774</v>
      </c>
      <c r="C61" s="26"/>
      <c r="D61" s="27"/>
      <c r="E61" s="28"/>
      <c r="F61" s="227">
        <f>SUM(F7:F60)</f>
        <v>0</v>
      </c>
    </row>
    <row r="62" spans="1:6" x14ac:dyDescent="0.2">
      <c r="A62" s="18"/>
      <c r="B62" s="29"/>
      <c r="C62" s="18"/>
      <c r="D62" s="21"/>
      <c r="E62" s="30"/>
      <c r="F62" s="22"/>
    </row>
    <row r="70" spans="1:6" s="31" customFormat="1" x14ac:dyDescent="0.2">
      <c r="A70" s="8"/>
      <c r="B70" s="11"/>
      <c r="C70" s="11"/>
      <c r="D70" s="11"/>
      <c r="F70" s="41"/>
    </row>
  </sheetData>
  <sheetProtection password="CC4E" sheet="1" objects="1" scenarios="1"/>
  <pageMargins left="0.7" right="0.7" top="0.78740157499999996" bottom="0.78740157499999996" header="0.3" footer="0.3"/>
  <pageSetup paperSize="9" scale="75"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0"/>
  <sheetViews>
    <sheetView view="pageBreakPreview" zoomScale="115" zoomScaleNormal="115" zoomScaleSheetLayoutView="115" workbookViewId="0">
      <selection activeCell="E7" sqref="E7"/>
    </sheetView>
  </sheetViews>
  <sheetFormatPr defaultRowHeight="12.75" x14ac:dyDescent="0.2"/>
  <cols>
    <col min="1" max="1" width="7.42578125" style="8" customWidth="1"/>
    <col min="2" max="2" width="118.140625" style="9" customWidth="1"/>
    <col min="3" max="3" width="11.85546875" style="40" customWidth="1"/>
    <col min="4" max="4" width="9.28515625" style="40" customWidth="1"/>
    <col min="5" max="5" width="14.140625" style="31" customWidth="1"/>
    <col min="6" max="6" width="16.28515625" style="41" customWidth="1"/>
    <col min="7" max="254" width="9.140625" style="11"/>
    <col min="255" max="255" width="7.42578125" style="11" customWidth="1"/>
    <col min="256" max="256" width="118.140625" style="11" customWidth="1"/>
    <col min="257" max="257" width="11.85546875" style="11" customWidth="1"/>
    <col min="258" max="258" width="9.28515625" style="11" customWidth="1"/>
    <col min="259" max="259" width="14.140625" style="11" customWidth="1"/>
    <col min="260" max="260" width="16.28515625" style="11" customWidth="1"/>
    <col min="261" max="510" width="9.140625" style="11"/>
    <col min="511" max="511" width="7.42578125" style="11" customWidth="1"/>
    <col min="512" max="512" width="118.140625" style="11" customWidth="1"/>
    <col min="513" max="513" width="11.85546875" style="11" customWidth="1"/>
    <col min="514" max="514" width="9.28515625" style="11" customWidth="1"/>
    <col min="515" max="515" width="14.140625" style="11" customWidth="1"/>
    <col min="516" max="516" width="16.28515625" style="11" customWidth="1"/>
    <col min="517" max="766" width="9.140625" style="11"/>
    <col min="767" max="767" width="7.42578125" style="11" customWidth="1"/>
    <col min="768" max="768" width="118.140625" style="11" customWidth="1"/>
    <col min="769" max="769" width="11.85546875" style="11" customWidth="1"/>
    <col min="770" max="770" width="9.28515625" style="11" customWidth="1"/>
    <col min="771" max="771" width="14.140625" style="11" customWidth="1"/>
    <col min="772" max="772" width="16.28515625" style="11" customWidth="1"/>
    <col min="773" max="1022" width="9.140625" style="11"/>
    <col min="1023" max="1023" width="7.42578125" style="11" customWidth="1"/>
    <col min="1024" max="1024" width="118.140625" style="11" customWidth="1"/>
    <col min="1025" max="1025" width="11.85546875" style="11" customWidth="1"/>
    <col min="1026" max="1026" width="9.28515625" style="11" customWidth="1"/>
    <col min="1027" max="1027" width="14.140625" style="11" customWidth="1"/>
    <col min="1028" max="1028" width="16.28515625" style="11" customWidth="1"/>
    <col min="1029" max="1278" width="9.140625" style="11"/>
    <col min="1279" max="1279" width="7.42578125" style="11" customWidth="1"/>
    <col min="1280" max="1280" width="118.140625" style="11" customWidth="1"/>
    <col min="1281" max="1281" width="11.85546875" style="11" customWidth="1"/>
    <col min="1282" max="1282" width="9.28515625" style="11" customWidth="1"/>
    <col min="1283" max="1283" width="14.140625" style="11" customWidth="1"/>
    <col min="1284" max="1284" width="16.28515625" style="11" customWidth="1"/>
    <col min="1285" max="1534" width="9.140625" style="11"/>
    <col min="1535" max="1535" width="7.42578125" style="11" customWidth="1"/>
    <col min="1536" max="1536" width="118.140625" style="11" customWidth="1"/>
    <col min="1537" max="1537" width="11.85546875" style="11" customWidth="1"/>
    <col min="1538" max="1538" width="9.28515625" style="11" customWidth="1"/>
    <col min="1539" max="1539" width="14.140625" style="11" customWidth="1"/>
    <col min="1540" max="1540" width="16.28515625" style="11" customWidth="1"/>
    <col min="1541" max="1790" width="9.140625" style="11"/>
    <col min="1791" max="1791" width="7.42578125" style="11" customWidth="1"/>
    <col min="1792" max="1792" width="118.140625" style="11" customWidth="1"/>
    <col min="1793" max="1793" width="11.85546875" style="11" customWidth="1"/>
    <col min="1794" max="1794" width="9.28515625" style="11" customWidth="1"/>
    <col min="1795" max="1795" width="14.140625" style="11" customWidth="1"/>
    <col min="1796" max="1796" width="16.28515625" style="11" customWidth="1"/>
    <col min="1797" max="2046" width="9.140625" style="11"/>
    <col min="2047" max="2047" width="7.42578125" style="11" customWidth="1"/>
    <col min="2048" max="2048" width="118.140625" style="11" customWidth="1"/>
    <col min="2049" max="2049" width="11.85546875" style="11" customWidth="1"/>
    <col min="2050" max="2050" width="9.28515625" style="11" customWidth="1"/>
    <col min="2051" max="2051" width="14.140625" style="11" customWidth="1"/>
    <col min="2052" max="2052" width="16.28515625" style="11" customWidth="1"/>
    <col min="2053" max="2302" width="9.140625" style="11"/>
    <col min="2303" max="2303" width="7.42578125" style="11" customWidth="1"/>
    <col min="2304" max="2304" width="118.140625" style="11" customWidth="1"/>
    <col min="2305" max="2305" width="11.85546875" style="11" customWidth="1"/>
    <col min="2306" max="2306" width="9.28515625" style="11" customWidth="1"/>
    <col min="2307" max="2307" width="14.140625" style="11" customWidth="1"/>
    <col min="2308" max="2308" width="16.28515625" style="11" customWidth="1"/>
    <col min="2309" max="2558" width="9.140625" style="11"/>
    <col min="2559" max="2559" width="7.42578125" style="11" customWidth="1"/>
    <col min="2560" max="2560" width="118.140625" style="11" customWidth="1"/>
    <col min="2561" max="2561" width="11.85546875" style="11" customWidth="1"/>
    <col min="2562" max="2562" width="9.28515625" style="11" customWidth="1"/>
    <col min="2563" max="2563" width="14.140625" style="11" customWidth="1"/>
    <col min="2564" max="2564" width="16.28515625" style="11" customWidth="1"/>
    <col min="2565" max="2814" width="9.140625" style="11"/>
    <col min="2815" max="2815" width="7.42578125" style="11" customWidth="1"/>
    <col min="2816" max="2816" width="118.140625" style="11" customWidth="1"/>
    <col min="2817" max="2817" width="11.85546875" style="11" customWidth="1"/>
    <col min="2818" max="2818" width="9.28515625" style="11" customWidth="1"/>
    <col min="2819" max="2819" width="14.140625" style="11" customWidth="1"/>
    <col min="2820" max="2820" width="16.28515625" style="11" customWidth="1"/>
    <col min="2821" max="3070" width="9.140625" style="11"/>
    <col min="3071" max="3071" width="7.42578125" style="11" customWidth="1"/>
    <col min="3072" max="3072" width="118.140625" style="11" customWidth="1"/>
    <col min="3073" max="3073" width="11.85546875" style="11" customWidth="1"/>
    <col min="3074" max="3074" width="9.28515625" style="11" customWidth="1"/>
    <col min="3075" max="3075" width="14.140625" style="11" customWidth="1"/>
    <col min="3076" max="3076" width="16.28515625" style="11" customWidth="1"/>
    <col min="3077" max="3326" width="9.140625" style="11"/>
    <col min="3327" max="3327" width="7.42578125" style="11" customWidth="1"/>
    <col min="3328" max="3328" width="118.140625" style="11" customWidth="1"/>
    <col min="3329" max="3329" width="11.85546875" style="11" customWidth="1"/>
    <col min="3330" max="3330" width="9.28515625" style="11" customWidth="1"/>
    <col min="3331" max="3331" width="14.140625" style="11" customWidth="1"/>
    <col min="3332" max="3332" width="16.28515625" style="11" customWidth="1"/>
    <col min="3333" max="3582" width="9.140625" style="11"/>
    <col min="3583" max="3583" width="7.42578125" style="11" customWidth="1"/>
    <col min="3584" max="3584" width="118.140625" style="11" customWidth="1"/>
    <col min="3585" max="3585" width="11.85546875" style="11" customWidth="1"/>
    <col min="3586" max="3586" width="9.28515625" style="11" customWidth="1"/>
    <col min="3587" max="3587" width="14.140625" style="11" customWidth="1"/>
    <col min="3588" max="3588" width="16.28515625" style="11" customWidth="1"/>
    <col min="3589" max="3838" width="9.140625" style="11"/>
    <col min="3839" max="3839" width="7.42578125" style="11" customWidth="1"/>
    <col min="3840" max="3840" width="118.140625" style="11" customWidth="1"/>
    <col min="3841" max="3841" width="11.85546875" style="11" customWidth="1"/>
    <col min="3842" max="3842" width="9.28515625" style="11" customWidth="1"/>
    <col min="3843" max="3843" width="14.140625" style="11" customWidth="1"/>
    <col min="3844" max="3844" width="16.28515625" style="11" customWidth="1"/>
    <col min="3845" max="4094" width="9.140625" style="11"/>
    <col min="4095" max="4095" width="7.42578125" style="11" customWidth="1"/>
    <col min="4096" max="4096" width="118.140625" style="11" customWidth="1"/>
    <col min="4097" max="4097" width="11.85546875" style="11" customWidth="1"/>
    <col min="4098" max="4098" width="9.28515625" style="11" customWidth="1"/>
    <col min="4099" max="4099" width="14.140625" style="11" customWidth="1"/>
    <col min="4100" max="4100" width="16.28515625" style="11" customWidth="1"/>
    <col min="4101" max="4350" width="9.140625" style="11"/>
    <col min="4351" max="4351" width="7.42578125" style="11" customWidth="1"/>
    <col min="4352" max="4352" width="118.140625" style="11" customWidth="1"/>
    <col min="4353" max="4353" width="11.85546875" style="11" customWidth="1"/>
    <col min="4354" max="4354" width="9.28515625" style="11" customWidth="1"/>
    <col min="4355" max="4355" width="14.140625" style="11" customWidth="1"/>
    <col min="4356" max="4356" width="16.28515625" style="11" customWidth="1"/>
    <col min="4357" max="4606" width="9.140625" style="11"/>
    <col min="4607" max="4607" width="7.42578125" style="11" customWidth="1"/>
    <col min="4608" max="4608" width="118.140625" style="11" customWidth="1"/>
    <col min="4609" max="4609" width="11.85546875" style="11" customWidth="1"/>
    <col min="4610" max="4610" width="9.28515625" style="11" customWidth="1"/>
    <col min="4611" max="4611" width="14.140625" style="11" customWidth="1"/>
    <col min="4612" max="4612" width="16.28515625" style="11" customWidth="1"/>
    <col min="4613" max="4862" width="9.140625" style="11"/>
    <col min="4863" max="4863" width="7.42578125" style="11" customWidth="1"/>
    <col min="4864" max="4864" width="118.140625" style="11" customWidth="1"/>
    <col min="4865" max="4865" width="11.85546875" style="11" customWidth="1"/>
    <col min="4866" max="4866" width="9.28515625" style="11" customWidth="1"/>
    <col min="4867" max="4867" width="14.140625" style="11" customWidth="1"/>
    <col min="4868" max="4868" width="16.28515625" style="11" customWidth="1"/>
    <col min="4869" max="5118" width="9.140625" style="11"/>
    <col min="5119" max="5119" width="7.42578125" style="11" customWidth="1"/>
    <col min="5120" max="5120" width="118.140625" style="11" customWidth="1"/>
    <col min="5121" max="5121" width="11.85546875" style="11" customWidth="1"/>
    <col min="5122" max="5122" width="9.28515625" style="11" customWidth="1"/>
    <col min="5123" max="5123" width="14.140625" style="11" customWidth="1"/>
    <col min="5124" max="5124" width="16.28515625" style="11" customWidth="1"/>
    <col min="5125" max="5374" width="9.140625" style="11"/>
    <col min="5375" max="5375" width="7.42578125" style="11" customWidth="1"/>
    <col min="5376" max="5376" width="118.140625" style="11" customWidth="1"/>
    <col min="5377" max="5377" width="11.85546875" style="11" customWidth="1"/>
    <col min="5378" max="5378" width="9.28515625" style="11" customWidth="1"/>
    <col min="5379" max="5379" width="14.140625" style="11" customWidth="1"/>
    <col min="5380" max="5380" width="16.28515625" style="11" customWidth="1"/>
    <col min="5381" max="5630" width="9.140625" style="11"/>
    <col min="5631" max="5631" width="7.42578125" style="11" customWidth="1"/>
    <col min="5632" max="5632" width="118.140625" style="11" customWidth="1"/>
    <col min="5633" max="5633" width="11.85546875" style="11" customWidth="1"/>
    <col min="5634" max="5634" width="9.28515625" style="11" customWidth="1"/>
    <col min="5635" max="5635" width="14.140625" style="11" customWidth="1"/>
    <col min="5636" max="5636" width="16.28515625" style="11" customWidth="1"/>
    <col min="5637" max="5886" width="9.140625" style="11"/>
    <col min="5887" max="5887" width="7.42578125" style="11" customWidth="1"/>
    <col min="5888" max="5888" width="118.140625" style="11" customWidth="1"/>
    <col min="5889" max="5889" width="11.85546875" style="11" customWidth="1"/>
    <col min="5890" max="5890" width="9.28515625" style="11" customWidth="1"/>
    <col min="5891" max="5891" width="14.140625" style="11" customWidth="1"/>
    <col min="5892" max="5892" width="16.28515625" style="11" customWidth="1"/>
    <col min="5893" max="6142" width="9.140625" style="11"/>
    <col min="6143" max="6143" width="7.42578125" style="11" customWidth="1"/>
    <col min="6144" max="6144" width="118.140625" style="11" customWidth="1"/>
    <col min="6145" max="6145" width="11.85546875" style="11" customWidth="1"/>
    <col min="6146" max="6146" width="9.28515625" style="11" customWidth="1"/>
    <col min="6147" max="6147" width="14.140625" style="11" customWidth="1"/>
    <col min="6148" max="6148" width="16.28515625" style="11" customWidth="1"/>
    <col min="6149" max="6398" width="9.140625" style="11"/>
    <col min="6399" max="6399" width="7.42578125" style="11" customWidth="1"/>
    <col min="6400" max="6400" width="118.140625" style="11" customWidth="1"/>
    <col min="6401" max="6401" width="11.85546875" style="11" customWidth="1"/>
    <col min="6402" max="6402" width="9.28515625" style="11" customWidth="1"/>
    <col min="6403" max="6403" width="14.140625" style="11" customWidth="1"/>
    <col min="6404" max="6404" width="16.28515625" style="11" customWidth="1"/>
    <col min="6405" max="6654" width="9.140625" style="11"/>
    <col min="6655" max="6655" width="7.42578125" style="11" customWidth="1"/>
    <col min="6656" max="6656" width="118.140625" style="11" customWidth="1"/>
    <col min="6657" max="6657" width="11.85546875" style="11" customWidth="1"/>
    <col min="6658" max="6658" width="9.28515625" style="11" customWidth="1"/>
    <col min="6659" max="6659" width="14.140625" style="11" customWidth="1"/>
    <col min="6660" max="6660" width="16.28515625" style="11" customWidth="1"/>
    <col min="6661" max="6910" width="9.140625" style="11"/>
    <col min="6911" max="6911" width="7.42578125" style="11" customWidth="1"/>
    <col min="6912" max="6912" width="118.140625" style="11" customWidth="1"/>
    <col min="6913" max="6913" width="11.85546875" style="11" customWidth="1"/>
    <col min="6914" max="6914" width="9.28515625" style="11" customWidth="1"/>
    <col min="6915" max="6915" width="14.140625" style="11" customWidth="1"/>
    <col min="6916" max="6916" width="16.28515625" style="11" customWidth="1"/>
    <col min="6917" max="7166" width="9.140625" style="11"/>
    <col min="7167" max="7167" width="7.42578125" style="11" customWidth="1"/>
    <col min="7168" max="7168" width="118.140625" style="11" customWidth="1"/>
    <col min="7169" max="7169" width="11.85546875" style="11" customWidth="1"/>
    <col min="7170" max="7170" width="9.28515625" style="11" customWidth="1"/>
    <col min="7171" max="7171" width="14.140625" style="11" customWidth="1"/>
    <col min="7172" max="7172" width="16.28515625" style="11" customWidth="1"/>
    <col min="7173" max="7422" width="9.140625" style="11"/>
    <col min="7423" max="7423" width="7.42578125" style="11" customWidth="1"/>
    <col min="7424" max="7424" width="118.140625" style="11" customWidth="1"/>
    <col min="7425" max="7425" width="11.85546875" style="11" customWidth="1"/>
    <col min="7426" max="7426" width="9.28515625" style="11" customWidth="1"/>
    <col min="7427" max="7427" width="14.140625" style="11" customWidth="1"/>
    <col min="7428" max="7428" width="16.28515625" style="11" customWidth="1"/>
    <col min="7429" max="7678" width="9.140625" style="11"/>
    <col min="7679" max="7679" width="7.42578125" style="11" customWidth="1"/>
    <col min="7680" max="7680" width="118.140625" style="11" customWidth="1"/>
    <col min="7681" max="7681" width="11.85546875" style="11" customWidth="1"/>
    <col min="7682" max="7682" width="9.28515625" style="11" customWidth="1"/>
    <col min="7683" max="7683" width="14.140625" style="11" customWidth="1"/>
    <col min="7684" max="7684" width="16.28515625" style="11" customWidth="1"/>
    <col min="7685" max="7934" width="9.140625" style="11"/>
    <col min="7935" max="7935" width="7.42578125" style="11" customWidth="1"/>
    <col min="7936" max="7936" width="118.140625" style="11" customWidth="1"/>
    <col min="7937" max="7937" width="11.85546875" style="11" customWidth="1"/>
    <col min="7938" max="7938" width="9.28515625" style="11" customWidth="1"/>
    <col min="7939" max="7939" width="14.140625" style="11" customWidth="1"/>
    <col min="7940" max="7940" width="16.28515625" style="11" customWidth="1"/>
    <col min="7941" max="8190" width="9.140625" style="11"/>
    <col min="8191" max="8191" width="7.42578125" style="11" customWidth="1"/>
    <col min="8192" max="8192" width="118.140625" style="11" customWidth="1"/>
    <col min="8193" max="8193" width="11.85546875" style="11" customWidth="1"/>
    <col min="8194" max="8194" width="9.28515625" style="11" customWidth="1"/>
    <col min="8195" max="8195" width="14.140625" style="11" customWidth="1"/>
    <col min="8196" max="8196" width="16.28515625" style="11" customWidth="1"/>
    <col min="8197" max="8446" width="9.140625" style="11"/>
    <col min="8447" max="8447" width="7.42578125" style="11" customWidth="1"/>
    <col min="8448" max="8448" width="118.140625" style="11" customWidth="1"/>
    <col min="8449" max="8449" width="11.85546875" style="11" customWidth="1"/>
    <col min="8450" max="8450" width="9.28515625" style="11" customWidth="1"/>
    <col min="8451" max="8451" width="14.140625" style="11" customWidth="1"/>
    <col min="8452" max="8452" width="16.28515625" style="11" customWidth="1"/>
    <col min="8453" max="8702" width="9.140625" style="11"/>
    <col min="8703" max="8703" width="7.42578125" style="11" customWidth="1"/>
    <col min="8704" max="8704" width="118.140625" style="11" customWidth="1"/>
    <col min="8705" max="8705" width="11.85546875" style="11" customWidth="1"/>
    <col min="8706" max="8706" width="9.28515625" style="11" customWidth="1"/>
    <col min="8707" max="8707" width="14.140625" style="11" customWidth="1"/>
    <col min="8708" max="8708" width="16.28515625" style="11" customWidth="1"/>
    <col min="8709" max="8958" width="9.140625" style="11"/>
    <col min="8959" max="8959" width="7.42578125" style="11" customWidth="1"/>
    <col min="8960" max="8960" width="118.140625" style="11" customWidth="1"/>
    <col min="8961" max="8961" width="11.85546875" style="11" customWidth="1"/>
    <col min="8962" max="8962" width="9.28515625" style="11" customWidth="1"/>
    <col min="8963" max="8963" width="14.140625" style="11" customWidth="1"/>
    <col min="8964" max="8964" width="16.28515625" style="11" customWidth="1"/>
    <col min="8965" max="9214" width="9.140625" style="11"/>
    <col min="9215" max="9215" width="7.42578125" style="11" customWidth="1"/>
    <col min="9216" max="9216" width="118.140625" style="11" customWidth="1"/>
    <col min="9217" max="9217" width="11.85546875" style="11" customWidth="1"/>
    <col min="9218" max="9218" width="9.28515625" style="11" customWidth="1"/>
    <col min="9219" max="9219" width="14.140625" style="11" customWidth="1"/>
    <col min="9220" max="9220" width="16.28515625" style="11" customWidth="1"/>
    <col min="9221" max="9470" width="9.140625" style="11"/>
    <col min="9471" max="9471" width="7.42578125" style="11" customWidth="1"/>
    <col min="9472" max="9472" width="118.140625" style="11" customWidth="1"/>
    <col min="9473" max="9473" width="11.85546875" style="11" customWidth="1"/>
    <col min="9474" max="9474" width="9.28515625" style="11" customWidth="1"/>
    <col min="9475" max="9475" width="14.140625" style="11" customWidth="1"/>
    <col min="9476" max="9476" width="16.28515625" style="11" customWidth="1"/>
    <col min="9477" max="9726" width="9.140625" style="11"/>
    <col min="9727" max="9727" width="7.42578125" style="11" customWidth="1"/>
    <col min="9728" max="9728" width="118.140625" style="11" customWidth="1"/>
    <col min="9729" max="9729" width="11.85546875" style="11" customWidth="1"/>
    <col min="9730" max="9730" width="9.28515625" style="11" customWidth="1"/>
    <col min="9731" max="9731" width="14.140625" style="11" customWidth="1"/>
    <col min="9732" max="9732" width="16.28515625" style="11" customWidth="1"/>
    <col min="9733" max="9982" width="9.140625" style="11"/>
    <col min="9983" max="9983" width="7.42578125" style="11" customWidth="1"/>
    <col min="9984" max="9984" width="118.140625" style="11" customWidth="1"/>
    <col min="9985" max="9985" width="11.85546875" style="11" customWidth="1"/>
    <col min="9986" max="9986" width="9.28515625" style="11" customWidth="1"/>
    <col min="9987" max="9987" width="14.140625" style="11" customWidth="1"/>
    <col min="9988" max="9988" width="16.28515625" style="11" customWidth="1"/>
    <col min="9989" max="10238" width="9.140625" style="11"/>
    <col min="10239" max="10239" width="7.42578125" style="11" customWidth="1"/>
    <col min="10240" max="10240" width="118.140625" style="11" customWidth="1"/>
    <col min="10241" max="10241" width="11.85546875" style="11" customWidth="1"/>
    <col min="10242" max="10242" width="9.28515625" style="11" customWidth="1"/>
    <col min="10243" max="10243" width="14.140625" style="11" customWidth="1"/>
    <col min="10244" max="10244" width="16.28515625" style="11" customWidth="1"/>
    <col min="10245" max="10494" width="9.140625" style="11"/>
    <col min="10495" max="10495" width="7.42578125" style="11" customWidth="1"/>
    <col min="10496" max="10496" width="118.140625" style="11" customWidth="1"/>
    <col min="10497" max="10497" width="11.85546875" style="11" customWidth="1"/>
    <col min="10498" max="10498" width="9.28515625" style="11" customWidth="1"/>
    <col min="10499" max="10499" width="14.140625" style="11" customWidth="1"/>
    <col min="10500" max="10500" width="16.28515625" style="11" customWidth="1"/>
    <col min="10501" max="10750" width="9.140625" style="11"/>
    <col min="10751" max="10751" width="7.42578125" style="11" customWidth="1"/>
    <col min="10752" max="10752" width="118.140625" style="11" customWidth="1"/>
    <col min="10753" max="10753" width="11.85546875" style="11" customWidth="1"/>
    <col min="10754" max="10754" width="9.28515625" style="11" customWidth="1"/>
    <col min="10755" max="10755" width="14.140625" style="11" customWidth="1"/>
    <col min="10756" max="10756" width="16.28515625" style="11" customWidth="1"/>
    <col min="10757" max="11006" width="9.140625" style="11"/>
    <col min="11007" max="11007" width="7.42578125" style="11" customWidth="1"/>
    <col min="11008" max="11008" width="118.140625" style="11" customWidth="1"/>
    <col min="11009" max="11009" width="11.85546875" style="11" customWidth="1"/>
    <col min="11010" max="11010" width="9.28515625" style="11" customWidth="1"/>
    <col min="11011" max="11011" width="14.140625" style="11" customWidth="1"/>
    <col min="11012" max="11012" width="16.28515625" style="11" customWidth="1"/>
    <col min="11013" max="11262" width="9.140625" style="11"/>
    <col min="11263" max="11263" width="7.42578125" style="11" customWidth="1"/>
    <col min="11264" max="11264" width="118.140625" style="11" customWidth="1"/>
    <col min="11265" max="11265" width="11.85546875" style="11" customWidth="1"/>
    <col min="11266" max="11266" width="9.28515625" style="11" customWidth="1"/>
    <col min="11267" max="11267" width="14.140625" style="11" customWidth="1"/>
    <col min="11268" max="11268" width="16.28515625" style="11" customWidth="1"/>
    <col min="11269" max="11518" width="9.140625" style="11"/>
    <col min="11519" max="11519" width="7.42578125" style="11" customWidth="1"/>
    <col min="11520" max="11520" width="118.140625" style="11" customWidth="1"/>
    <col min="11521" max="11521" width="11.85546875" style="11" customWidth="1"/>
    <col min="11522" max="11522" width="9.28515625" style="11" customWidth="1"/>
    <col min="11523" max="11523" width="14.140625" style="11" customWidth="1"/>
    <col min="11524" max="11524" width="16.28515625" style="11" customWidth="1"/>
    <col min="11525" max="11774" width="9.140625" style="11"/>
    <col min="11775" max="11775" width="7.42578125" style="11" customWidth="1"/>
    <col min="11776" max="11776" width="118.140625" style="11" customWidth="1"/>
    <col min="11777" max="11777" width="11.85546875" style="11" customWidth="1"/>
    <col min="11778" max="11778" width="9.28515625" style="11" customWidth="1"/>
    <col min="11779" max="11779" width="14.140625" style="11" customWidth="1"/>
    <col min="11780" max="11780" width="16.28515625" style="11" customWidth="1"/>
    <col min="11781" max="12030" width="9.140625" style="11"/>
    <col min="12031" max="12031" width="7.42578125" style="11" customWidth="1"/>
    <col min="12032" max="12032" width="118.140625" style="11" customWidth="1"/>
    <col min="12033" max="12033" width="11.85546875" style="11" customWidth="1"/>
    <col min="12034" max="12034" width="9.28515625" style="11" customWidth="1"/>
    <col min="12035" max="12035" width="14.140625" style="11" customWidth="1"/>
    <col min="12036" max="12036" width="16.28515625" style="11" customWidth="1"/>
    <col min="12037" max="12286" width="9.140625" style="11"/>
    <col min="12287" max="12287" width="7.42578125" style="11" customWidth="1"/>
    <col min="12288" max="12288" width="118.140625" style="11" customWidth="1"/>
    <col min="12289" max="12289" width="11.85546875" style="11" customWidth="1"/>
    <col min="12290" max="12290" width="9.28515625" style="11" customWidth="1"/>
    <col min="12291" max="12291" width="14.140625" style="11" customWidth="1"/>
    <col min="12292" max="12292" width="16.28515625" style="11" customWidth="1"/>
    <col min="12293" max="12542" width="9.140625" style="11"/>
    <col min="12543" max="12543" width="7.42578125" style="11" customWidth="1"/>
    <col min="12544" max="12544" width="118.140625" style="11" customWidth="1"/>
    <col min="12545" max="12545" width="11.85546875" style="11" customWidth="1"/>
    <col min="12546" max="12546" width="9.28515625" style="11" customWidth="1"/>
    <col min="12547" max="12547" width="14.140625" style="11" customWidth="1"/>
    <col min="12548" max="12548" width="16.28515625" style="11" customWidth="1"/>
    <col min="12549" max="12798" width="9.140625" style="11"/>
    <col min="12799" max="12799" width="7.42578125" style="11" customWidth="1"/>
    <col min="12800" max="12800" width="118.140625" style="11" customWidth="1"/>
    <col min="12801" max="12801" width="11.85546875" style="11" customWidth="1"/>
    <col min="12802" max="12802" width="9.28515625" style="11" customWidth="1"/>
    <col min="12803" max="12803" width="14.140625" style="11" customWidth="1"/>
    <col min="12804" max="12804" width="16.28515625" style="11" customWidth="1"/>
    <col min="12805" max="13054" width="9.140625" style="11"/>
    <col min="13055" max="13055" width="7.42578125" style="11" customWidth="1"/>
    <col min="13056" max="13056" width="118.140625" style="11" customWidth="1"/>
    <col min="13057" max="13057" width="11.85546875" style="11" customWidth="1"/>
    <col min="13058" max="13058" width="9.28515625" style="11" customWidth="1"/>
    <col min="13059" max="13059" width="14.140625" style="11" customWidth="1"/>
    <col min="13060" max="13060" width="16.28515625" style="11" customWidth="1"/>
    <col min="13061" max="13310" width="9.140625" style="11"/>
    <col min="13311" max="13311" width="7.42578125" style="11" customWidth="1"/>
    <col min="13312" max="13312" width="118.140625" style="11" customWidth="1"/>
    <col min="13313" max="13313" width="11.85546875" style="11" customWidth="1"/>
    <col min="13314" max="13314" width="9.28515625" style="11" customWidth="1"/>
    <col min="13315" max="13315" width="14.140625" style="11" customWidth="1"/>
    <col min="13316" max="13316" width="16.28515625" style="11" customWidth="1"/>
    <col min="13317" max="13566" width="9.140625" style="11"/>
    <col min="13567" max="13567" width="7.42578125" style="11" customWidth="1"/>
    <col min="13568" max="13568" width="118.140625" style="11" customWidth="1"/>
    <col min="13569" max="13569" width="11.85546875" style="11" customWidth="1"/>
    <col min="13570" max="13570" width="9.28515625" style="11" customWidth="1"/>
    <col min="13571" max="13571" width="14.140625" style="11" customWidth="1"/>
    <col min="13572" max="13572" width="16.28515625" style="11" customWidth="1"/>
    <col min="13573" max="13822" width="9.140625" style="11"/>
    <col min="13823" max="13823" width="7.42578125" style="11" customWidth="1"/>
    <col min="13824" max="13824" width="118.140625" style="11" customWidth="1"/>
    <col min="13825" max="13825" width="11.85546875" style="11" customWidth="1"/>
    <col min="13826" max="13826" width="9.28515625" style="11" customWidth="1"/>
    <col min="13827" max="13827" width="14.140625" style="11" customWidth="1"/>
    <col min="13828" max="13828" width="16.28515625" style="11" customWidth="1"/>
    <col min="13829" max="14078" width="9.140625" style="11"/>
    <col min="14079" max="14079" width="7.42578125" style="11" customWidth="1"/>
    <col min="14080" max="14080" width="118.140625" style="11" customWidth="1"/>
    <col min="14081" max="14081" width="11.85546875" style="11" customWidth="1"/>
    <col min="14082" max="14082" width="9.28515625" style="11" customWidth="1"/>
    <col min="14083" max="14083" width="14.140625" style="11" customWidth="1"/>
    <col min="14084" max="14084" width="16.28515625" style="11" customWidth="1"/>
    <col min="14085" max="14334" width="9.140625" style="11"/>
    <col min="14335" max="14335" width="7.42578125" style="11" customWidth="1"/>
    <col min="14336" max="14336" width="118.140625" style="11" customWidth="1"/>
    <col min="14337" max="14337" width="11.85546875" style="11" customWidth="1"/>
    <col min="14338" max="14338" width="9.28515625" style="11" customWidth="1"/>
    <col min="14339" max="14339" width="14.140625" style="11" customWidth="1"/>
    <col min="14340" max="14340" width="16.28515625" style="11" customWidth="1"/>
    <col min="14341" max="14590" width="9.140625" style="11"/>
    <col min="14591" max="14591" width="7.42578125" style="11" customWidth="1"/>
    <col min="14592" max="14592" width="118.140625" style="11" customWidth="1"/>
    <col min="14593" max="14593" width="11.85546875" style="11" customWidth="1"/>
    <col min="14594" max="14594" width="9.28515625" style="11" customWidth="1"/>
    <col min="14595" max="14595" width="14.140625" style="11" customWidth="1"/>
    <col min="14596" max="14596" width="16.28515625" style="11" customWidth="1"/>
    <col min="14597" max="14846" width="9.140625" style="11"/>
    <col min="14847" max="14847" width="7.42578125" style="11" customWidth="1"/>
    <col min="14848" max="14848" width="118.140625" style="11" customWidth="1"/>
    <col min="14849" max="14849" width="11.85546875" style="11" customWidth="1"/>
    <col min="14850" max="14850" width="9.28515625" style="11" customWidth="1"/>
    <col min="14851" max="14851" width="14.140625" style="11" customWidth="1"/>
    <col min="14852" max="14852" width="16.28515625" style="11" customWidth="1"/>
    <col min="14853" max="15102" width="9.140625" style="11"/>
    <col min="15103" max="15103" width="7.42578125" style="11" customWidth="1"/>
    <col min="15104" max="15104" width="118.140625" style="11" customWidth="1"/>
    <col min="15105" max="15105" width="11.85546875" style="11" customWidth="1"/>
    <col min="15106" max="15106" width="9.28515625" style="11" customWidth="1"/>
    <col min="15107" max="15107" width="14.140625" style="11" customWidth="1"/>
    <col min="15108" max="15108" width="16.28515625" style="11" customWidth="1"/>
    <col min="15109" max="15358" width="9.140625" style="11"/>
    <col min="15359" max="15359" width="7.42578125" style="11" customWidth="1"/>
    <col min="15360" max="15360" width="118.140625" style="11" customWidth="1"/>
    <col min="15361" max="15361" width="11.85546875" style="11" customWidth="1"/>
    <col min="15362" max="15362" width="9.28515625" style="11" customWidth="1"/>
    <col min="15363" max="15363" width="14.140625" style="11" customWidth="1"/>
    <col min="15364" max="15364" width="16.28515625" style="11" customWidth="1"/>
    <col min="15365" max="15614" width="9.140625" style="11"/>
    <col min="15615" max="15615" width="7.42578125" style="11" customWidth="1"/>
    <col min="15616" max="15616" width="118.140625" style="11" customWidth="1"/>
    <col min="15617" max="15617" width="11.85546875" style="11" customWidth="1"/>
    <col min="15618" max="15618" width="9.28515625" style="11" customWidth="1"/>
    <col min="15619" max="15619" width="14.140625" style="11" customWidth="1"/>
    <col min="15620" max="15620" width="16.28515625" style="11" customWidth="1"/>
    <col min="15621" max="15870" width="9.140625" style="11"/>
    <col min="15871" max="15871" width="7.42578125" style="11" customWidth="1"/>
    <col min="15872" max="15872" width="118.140625" style="11" customWidth="1"/>
    <col min="15873" max="15873" width="11.85546875" style="11" customWidth="1"/>
    <col min="15874" max="15874" width="9.28515625" style="11" customWidth="1"/>
    <col min="15875" max="15875" width="14.140625" style="11" customWidth="1"/>
    <col min="15876" max="15876" width="16.28515625" style="11" customWidth="1"/>
    <col min="15877" max="16126" width="9.140625" style="11"/>
    <col min="16127" max="16127" width="7.42578125" style="11" customWidth="1"/>
    <col min="16128" max="16128" width="118.140625" style="11" customWidth="1"/>
    <col min="16129" max="16129" width="11.85546875" style="11" customWidth="1"/>
    <col min="16130" max="16130" width="9.28515625" style="11" customWidth="1"/>
    <col min="16131" max="16131" width="14.140625" style="11" customWidth="1"/>
    <col min="16132" max="16132" width="16.28515625" style="11" customWidth="1"/>
    <col min="16133" max="16384" width="9.140625" style="11"/>
  </cols>
  <sheetData>
    <row r="1" spans="1:6" s="6" customFormat="1" ht="20.25" customHeight="1" x14ac:dyDescent="0.3">
      <c r="A1" s="3" t="s">
        <v>51</v>
      </c>
      <c r="B1" s="4"/>
      <c r="C1" s="5"/>
      <c r="D1" s="5"/>
      <c r="E1" s="43"/>
      <c r="F1" s="5"/>
    </row>
    <row r="2" spans="1:6" s="6" customFormat="1" ht="20.25" customHeight="1" x14ac:dyDescent="0.3">
      <c r="A2" s="3" t="s">
        <v>52</v>
      </c>
      <c r="B2" s="4"/>
      <c r="C2" s="5"/>
      <c r="D2" s="5"/>
      <c r="E2" s="43"/>
      <c r="F2" s="5"/>
    </row>
    <row r="3" spans="1:6" s="6" customFormat="1" ht="21" customHeight="1" x14ac:dyDescent="0.2">
      <c r="A3" s="7" t="s">
        <v>993</v>
      </c>
      <c r="B3" s="4"/>
      <c r="C3" s="5"/>
      <c r="D3" s="5"/>
      <c r="E3" s="43"/>
      <c r="F3" s="5"/>
    </row>
    <row r="4" spans="1:6" ht="12.75" customHeight="1" x14ac:dyDescent="0.2">
      <c r="C4" s="10"/>
      <c r="D4" s="10"/>
      <c r="E4" s="44"/>
      <c r="F4" s="10"/>
    </row>
    <row r="5" spans="1:6" s="17" customFormat="1" ht="27.75" customHeight="1" x14ac:dyDescent="0.2">
      <c r="A5" s="12"/>
      <c r="B5" s="13" t="s">
        <v>682</v>
      </c>
      <c r="C5" s="14" t="s">
        <v>53</v>
      </c>
      <c r="D5" s="12" t="s">
        <v>54</v>
      </c>
      <c r="E5" s="15" t="s">
        <v>55</v>
      </c>
      <c r="F5" s="16" t="s">
        <v>56</v>
      </c>
    </row>
    <row r="6" spans="1:6" s="36" customFormat="1" ht="27.75" customHeight="1" x14ac:dyDescent="0.2">
      <c r="A6" s="32"/>
      <c r="B6" s="33" t="s">
        <v>681</v>
      </c>
      <c r="C6" s="34"/>
      <c r="D6" s="32"/>
      <c r="E6" s="35"/>
      <c r="F6" s="42"/>
    </row>
    <row r="7" spans="1:6" s="23" customFormat="1" ht="140.25" x14ac:dyDescent="0.2">
      <c r="A7" s="18">
        <v>571</v>
      </c>
      <c r="B7" s="210" t="s">
        <v>955</v>
      </c>
      <c r="C7" s="240">
        <v>1</v>
      </c>
      <c r="D7" s="211" t="s">
        <v>65</v>
      </c>
      <c r="E7" s="221"/>
      <c r="F7" s="224">
        <f>C7*E7</f>
        <v>0</v>
      </c>
    </row>
    <row r="8" spans="1:6" s="23" customFormat="1" ht="35.1" customHeight="1" x14ac:dyDescent="0.2">
      <c r="A8" s="137">
        <v>572</v>
      </c>
      <c r="B8" s="210" t="s">
        <v>954</v>
      </c>
      <c r="C8" s="20">
        <v>2</v>
      </c>
      <c r="D8" s="21" t="s">
        <v>64</v>
      </c>
      <c r="E8" s="221"/>
      <c r="F8" s="224">
        <f>C8*E8</f>
        <v>0</v>
      </c>
    </row>
    <row r="9" spans="1:6" s="23" customFormat="1" ht="35.1" customHeight="1" x14ac:dyDescent="0.2">
      <c r="A9" s="18">
        <v>573</v>
      </c>
      <c r="B9" s="210" t="s">
        <v>680</v>
      </c>
      <c r="C9" s="20">
        <v>1</v>
      </c>
      <c r="D9" s="211" t="s">
        <v>65</v>
      </c>
      <c r="E9" s="221"/>
      <c r="F9" s="224">
        <f>C9*E9</f>
        <v>0</v>
      </c>
    </row>
    <row r="10" spans="1:6" s="23" customFormat="1" ht="35.1" customHeight="1" thickBot="1" x14ac:dyDescent="0.25">
      <c r="A10" s="137">
        <v>574</v>
      </c>
      <c r="B10" s="9" t="s">
        <v>679</v>
      </c>
      <c r="C10" s="138">
        <v>3</v>
      </c>
      <c r="D10" s="40" t="s">
        <v>65</v>
      </c>
      <c r="E10" s="223"/>
      <c r="F10" s="228">
        <f>C10*E10</f>
        <v>0</v>
      </c>
    </row>
    <row r="11" spans="1:6" s="23" customFormat="1" ht="27.75" customHeight="1" thickBot="1" x14ac:dyDescent="0.25">
      <c r="A11" s="24"/>
      <c r="B11" s="25" t="s">
        <v>678</v>
      </c>
      <c r="C11" s="26"/>
      <c r="D11" s="27"/>
      <c r="E11" s="28"/>
      <c r="F11" s="227">
        <f>SUM(F7:F10)</f>
        <v>0</v>
      </c>
    </row>
    <row r="12" spans="1:6" x14ac:dyDescent="0.2">
      <c r="A12" s="18"/>
      <c r="B12" s="29"/>
      <c r="C12" s="18"/>
      <c r="D12" s="21"/>
      <c r="E12" s="30"/>
      <c r="F12" s="22"/>
    </row>
    <row r="20" spans="1:6" s="31" customFormat="1" x14ac:dyDescent="0.2">
      <c r="A20" s="8"/>
      <c r="B20" s="11"/>
      <c r="C20" s="11"/>
      <c r="D20" s="11"/>
      <c r="F20" s="41"/>
    </row>
  </sheetData>
  <sheetProtection password="CC4E" sheet="1" objects="1" scenarios="1"/>
  <pageMargins left="0.7" right="0.7" top="0.78740157499999996" bottom="0.78740157499999996" header="0.3" footer="0.3"/>
  <pageSetup paperSize="9" scale="47" orientation="portrait" r:id="rId1"/>
  <ignoredErrors>
    <ignoredError sqref="F7:F10" unlockedFormula="1"/>
  </ignoredError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9"/>
  <sheetViews>
    <sheetView view="pageBreakPreview" zoomScaleNormal="100" zoomScaleSheetLayoutView="100" workbookViewId="0">
      <selection activeCell="F6" sqref="F6:F19"/>
    </sheetView>
  </sheetViews>
  <sheetFormatPr defaultRowHeight="12.75" x14ac:dyDescent="0.2"/>
  <cols>
    <col min="1" max="1" width="7.42578125" style="8" customWidth="1"/>
    <col min="2" max="2" width="118.140625" style="9" customWidth="1"/>
    <col min="3" max="3" width="11.85546875" style="40" customWidth="1"/>
    <col min="4" max="4" width="9.28515625" style="40" customWidth="1"/>
    <col min="5" max="5" width="14.140625" style="31" customWidth="1"/>
    <col min="6" max="6" width="16.28515625" style="41" customWidth="1"/>
    <col min="7" max="254" width="9.140625" style="11"/>
    <col min="255" max="255" width="7.42578125" style="11" customWidth="1"/>
    <col min="256" max="256" width="118.140625" style="11" customWidth="1"/>
    <col min="257" max="257" width="11.85546875" style="11" customWidth="1"/>
    <col min="258" max="258" width="9.28515625" style="11" customWidth="1"/>
    <col min="259" max="259" width="14.140625" style="11" customWidth="1"/>
    <col min="260" max="260" width="16.28515625" style="11" customWidth="1"/>
    <col min="261" max="510" width="9.140625" style="11"/>
    <col min="511" max="511" width="7.42578125" style="11" customWidth="1"/>
    <col min="512" max="512" width="118.140625" style="11" customWidth="1"/>
    <col min="513" max="513" width="11.85546875" style="11" customWidth="1"/>
    <col min="514" max="514" width="9.28515625" style="11" customWidth="1"/>
    <col min="515" max="515" width="14.140625" style="11" customWidth="1"/>
    <col min="516" max="516" width="16.28515625" style="11" customWidth="1"/>
    <col min="517" max="766" width="9.140625" style="11"/>
    <col min="767" max="767" width="7.42578125" style="11" customWidth="1"/>
    <col min="768" max="768" width="118.140625" style="11" customWidth="1"/>
    <col min="769" max="769" width="11.85546875" style="11" customWidth="1"/>
    <col min="770" max="770" width="9.28515625" style="11" customWidth="1"/>
    <col min="771" max="771" width="14.140625" style="11" customWidth="1"/>
    <col min="772" max="772" width="16.28515625" style="11" customWidth="1"/>
    <col min="773" max="1022" width="9.140625" style="11"/>
    <col min="1023" max="1023" width="7.42578125" style="11" customWidth="1"/>
    <col min="1024" max="1024" width="118.140625" style="11" customWidth="1"/>
    <col min="1025" max="1025" width="11.85546875" style="11" customWidth="1"/>
    <col min="1026" max="1026" width="9.28515625" style="11" customWidth="1"/>
    <col min="1027" max="1027" width="14.140625" style="11" customWidth="1"/>
    <col min="1028" max="1028" width="16.28515625" style="11" customWidth="1"/>
    <col min="1029" max="1278" width="9.140625" style="11"/>
    <col min="1279" max="1279" width="7.42578125" style="11" customWidth="1"/>
    <col min="1280" max="1280" width="118.140625" style="11" customWidth="1"/>
    <col min="1281" max="1281" width="11.85546875" style="11" customWidth="1"/>
    <col min="1282" max="1282" width="9.28515625" style="11" customWidth="1"/>
    <col min="1283" max="1283" width="14.140625" style="11" customWidth="1"/>
    <col min="1284" max="1284" width="16.28515625" style="11" customWidth="1"/>
    <col min="1285" max="1534" width="9.140625" style="11"/>
    <col min="1535" max="1535" width="7.42578125" style="11" customWidth="1"/>
    <col min="1536" max="1536" width="118.140625" style="11" customWidth="1"/>
    <col min="1537" max="1537" width="11.85546875" style="11" customWidth="1"/>
    <col min="1538" max="1538" width="9.28515625" style="11" customWidth="1"/>
    <col min="1539" max="1539" width="14.140625" style="11" customWidth="1"/>
    <col min="1540" max="1540" width="16.28515625" style="11" customWidth="1"/>
    <col min="1541" max="1790" width="9.140625" style="11"/>
    <col min="1791" max="1791" width="7.42578125" style="11" customWidth="1"/>
    <col min="1792" max="1792" width="118.140625" style="11" customWidth="1"/>
    <col min="1793" max="1793" width="11.85546875" style="11" customWidth="1"/>
    <col min="1794" max="1794" width="9.28515625" style="11" customWidth="1"/>
    <col min="1795" max="1795" width="14.140625" style="11" customWidth="1"/>
    <col min="1796" max="1796" width="16.28515625" style="11" customWidth="1"/>
    <col min="1797" max="2046" width="9.140625" style="11"/>
    <col min="2047" max="2047" width="7.42578125" style="11" customWidth="1"/>
    <col min="2048" max="2048" width="118.140625" style="11" customWidth="1"/>
    <col min="2049" max="2049" width="11.85546875" style="11" customWidth="1"/>
    <col min="2050" max="2050" width="9.28515625" style="11" customWidth="1"/>
    <col min="2051" max="2051" width="14.140625" style="11" customWidth="1"/>
    <col min="2052" max="2052" width="16.28515625" style="11" customWidth="1"/>
    <col min="2053" max="2302" width="9.140625" style="11"/>
    <col min="2303" max="2303" width="7.42578125" style="11" customWidth="1"/>
    <col min="2304" max="2304" width="118.140625" style="11" customWidth="1"/>
    <col min="2305" max="2305" width="11.85546875" style="11" customWidth="1"/>
    <col min="2306" max="2306" width="9.28515625" style="11" customWidth="1"/>
    <col min="2307" max="2307" width="14.140625" style="11" customWidth="1"/>
    <col min="2308" max="2308" width="16.28515625" style="11" customWidth="1"/>
    <col min="2309" max="2558" width="9.140625" style="11"/>
    <col min="2559" max="2559" width="7.42578125" style="11" customWidth="1"/>
    <col min="2560" max="2560" width="118.140625" style="11" customWidth="1"/>
    <col min="2561" max="2561" width="11.85546875" style="11" customWidth="1"/>
    <col min="2562" max="2562" width="9.28515625" style="11" customWidth="1"/>
    <col min="2563" max="2563" width="14.140625" style="11" customWidth="1"/>
    <col min="2564" max="2564" width="16.28515625" style="11" customWidth="1"/>
    <col min="2565" max="2814" width="9.140625" style="11"/>
    <col min="2815" max="2815" width="7.42578125" style="11" customWidth="1"/>
    <col min="2816" max="2816" width="118.140625" style="11" customWidth="1"/>
    <col min="2817" max="2817" width="11.85546875" style="11" customWidth="1"/>
    <col min="2818" max="2818" width="9.28515625" style="11" customWidth="1"/>
    <col min="2819" max="2819" width="14.140625" style="11" customWidth="1"/>
    <col min="2820" max="2820" width="16.28515625" style="11" customWidth="1"/>
    <col min="2821" max="3070" width="9.140625" style="11"/>
    <col min="3071" max="3071" width="7.42578125" style="11" customWidth="1"/>
    <col min="3072" max="3072" width="118.140625" style="11" customWidth="1"/>
    <col min="3073" max="3073" width="11.85546875" style="11" customWidth="1"/>
    <col min="3074" max="3074" width="9.28515625" style="11" customWidth="1"/>
    <col min="3075" max="3075" width="14.140625" style="11" customWidth="1"/>
    <col min="3076" max="3076" width="16.28515625" style="11" customWidth="1"/>
    <col min="3077" max="3326" width="9.140625" style="11"/>
    <col min="3327" max="3327" width="7.42578125" style="11" customWidth="1"/>
    <col min="3328" max="3328" width="118.140625" style="11" customWidth="1"/>
    <col min="3329" max="3329" width="11.85546875" style="11" customWidth="1"/>
    <col min="3330" max="3330" width="9.28515625" style="11" customWidth="1"/>
    <col min="3331" max="3331" width="14.140625" style="11" customWidth="1"/>
    <col min="3332" max="3332" width="16.28515625" style="11" customWidth="1"/>
    <col min="3333" max="3582" width="9.140625" style="11"/>
    <col min="3583" max="3583" width="7.42578125" style="11" customWidth="1"/>
    <col min="3584" max="3584" width="118.140625" style="11" customWidth="1"/>
    <col min="3585" max="3585" width="11.85546875" style="11" customWidth="1"/>
    <col min="3586" max="3586" width="9.28515625" style="11" customWidth="1"/>
    <col min="3587" max="3587" width="14.140625" style="11" customWidth="1"/>
    <col min="3588" max="3588" width="16.28515625" style="11" customWidth="1"/>
    <col min="3589" max="3838" width="9.140625" style="11"/>
    <col min="3839" max="3839" width="7.42578125" style="11" customWidth="1"/>
    <col min="3840" max="3840" width="118.140625" style="11" customWidth="1"/>
    <col min="3841" max="3841" width="11.85546875" style="11" customWidth="1"/>
    <col min="3842" max="3842" width="9.28515625" style="11" customWidth="1"/>
    <col min="3843" max="3843" width="14.140625" style="11" customWidth="1"/>
    <col min="3844" max="3844" width="16.28515625" style="11" customWidth="1"/>
    <col min="3845" max="4094" width="9.140625" style="11"/>
    <col min="4095" max="4095" width="7.42578125" style="11" customWidth="1"/>
    <col min="4096" max="4096" width="118.140625" style="11" customWidth="1"/>
    <col min="4097" max="4097" width="11.85546875" style="11" customWidth="1"/>
    <col min="4098" max="4098" width="9.28515625" style="11" customWidth="1"/>
    <col min="4099" max="4099" width="14.140625" style="11" customWidth="1"/>
    <col min="4100" max="4100" width="16.28515625" style="11" customWidth="1"/>
    <col min="4101" max="4350" width="9.140625" style="11"/>
    <col min="4351" max="4351" width="7.42578125" style="11" customWidth="1"/>
    <col min="4352" max="4352" width="118.140625" style="11" customWidth="1"/>
    <col min="4353" max="4353" width="11.85546875" style="11" customWidth="1"/>
    <col min="4354" max="4354" width="9.28515625" style="11" customWidth="1"/>
    <col min="4355" max="4355" width="14.140625" style="11" customWidth="1"/>
    <col min="4356" max="4356" width="16.28515625" style="11" customWidth="1"/>
    <col min="4357" max="4606" width="9.140625" style="11"/>
    <col min="4607" max="4607" width="7.42578125" style="11" customWidth="1"/>
    <col min="4608" max="4608" width="118.140625" style="11" customWidth="1"/>
    <col min="4609" max="4609" width="11.85546875" style="11" customWidth="1"/>
    <col min="4610" max="4610" width="9.28515625" style="11" customWidth="1"/>
    <col min="4611" max="4611" width="14.140625" style="11" customWidth="1"/>
    <col min="4612" max="4612" width="16.28515625" style="11" customWidth="1"/>
    <col min="4613" max="4862" width="9.140625" style="11"/>
    <col min="4863" max="4863" width="7.42578125" style="11" customWidth="1"/>
    <col min="4864" max="4864" width="118.140625" style="11" customWidth="1"/>
    <col min="4865" max="4865" width="11.85546875" style="11" customWidth="1"/>
    <col min="4866" max="4866" width="9.28515625" style="11" customWidth="1"/>
    <col min="4867" max="4867" width="14.140625" style="11" customWidth="1"/>
    <col min="4868" max="4868" width="16.28515625" style="11" customWidth="1"/>
    <col min="4869" max="5118" width="9.140625" style="11"/>
    <col min="5119" max="5119" width="7.42578125" style="11" customWidth="1"/>
    <col min="5120" max="5120" width="118.140625" style="11" customWidth="1"/>
    <col min="5121" max="5121" width="11.85546875" style="11" customWidth="1"/>
    <col min="5122" max="5122" width="9.28515625" style="11" customWidth="1"/>
    <col min="5123" max="5123" width="14.140625" style="11" customWidth="1"/>
    <col min="5124" max="5124" width="16.28515625" style="11" customWidth="1"/>
    <col min="5125" max="5374" width="9.140625" style="11"/>
    <col min="5375" max="5375" width="7.42578125" style="11" customWidth="1"/>
    <col min="5376" max="5376" width="118.140625" style="11" customWidth="1"/>
    <col min="5377" max="5377" width="11.85546875" style="11" customWidth="1"/>
    <col min="5378" max="5378" width="9.28515625" style="11" customWidth="1"/>
    <col min="5379" max="5379" width="14.140625" style="11" customWidth="1"/>
    <col min="5380" max="5380" width="16.28515625" style="11" customWidth="1"/>
    <col min="5381" max="5630" width="9.140625" style="11"/>
    <col min="5631" max="5631" width="7.42578125" style="11" customWidth="1"/>
    <col min="5632" max="5632" width="118.140625" style="11" customWidth="1"/>
    <col min="5633" max="5633" width="11.85546875" style="11" customWidth="1"/>
    <col min="5634" max="5634" width="9.28515625" style="11" customWidth="1"/>
    <col min="5635" max="5635" width="14.140625" style="11" customWidth="1"/>
    <col min="5636" max="5636" width="16.28515625" style="11" customWidth="1"/>
    <col min="5637" max="5886" width="9.140625" style="11"/>
    <col min="5887" max="5887" width="7.42578125" style="11" customWidth="1"/>
    <col min="5888" max="5888" width="118.140625" style="11" customWidth="1"/>
    <col min="5889" max="5889" width="11.85546875" style="11" customWidth="1"/>
    <col min="5890" max="5890" width="9.28515625" style="11" customWidth="1"/>
    <col min="5891" max="5891" width="14.140625" style="11" customWidth="1"/>
    <col min="5892" max="5892" width="16.28515625" style="11" customWidth="1"/>
    <col min="5893" max="6142" width="9.140625" style="11"/>
    <col min="6143" max="6143" width="7.42578125" style="11" customWidth="1"/>
    <col min="6144" max="6144" width="118.140625" style="11" customWidth="1"/>
    <col min="6145" max="6145" width="11.85546875" style="11" customWidth="1"/>
    <col min="6146" max="6146" width="9.28515625" style="11" customWidth="1"/>
    <col min="6147" max="6147" width="14.140625" style="11" customWidth="1"/>
    <col min="6148" max="6148" width="16.28515625" style="11" customWidth="1"/>
    <col min="6149" max="6398" width="9.140625" style="11"/>
    <col min="6399" max="6399" width="7.42578125" style="11" customWidth="1"/>
    <col min="6400" max="6400" width="118.140625" style="11" customWidth="1"/>
    <col min="6401" max="6401" width="11.85546875" style="11" customWidth="1"/>
    <col min="6402" max="6402" width="9.28515625" style="11" customWidth="1"/>
    <col min="6403" max="6403" width="14.140625" style="11" customWidth="1"/>
    <col min="6404" max="6404" width="16.28515625" style="11" customWidth="1"/>
    <col min="6405" max="6654" width="9.140625" style="11"/>
    <col min="6655" max="6655" width="7.42578125" style="11" customWidth="1"/>
    <col min="6656" max="6656" width="118.140625" style="11" customWidth="1"/>
    <col min="6657" max="6657" width="11.85546875" style="11" customWidth="1"/>
    <col min="6658" max="6658" width="9.28515625" style="11" customWidth="1"/>
    <col min="6659" max="6659" width="14.140625" style="11" customWidth="1"/>
    <col min="6660" max="6660" width="16.28515625" style="11" customWidth="1"/>
    <col min="6661" max="6910" width="9.140625" style="11"/>
    <col min="6911" max="6911" width="7.42578125" style="11" customWidth="1"/>
    <col min="6912" max="6912" width="118.140625" style="11" customWidth="1"/>
    <col min="6913" max="6913" width="11.85546875" style="11" customWidth="1"/>
    <col min="6914" max="6914" width="9.28515625" style="11" customWidth="1"/>
    <col min="6915" max="6915" width="14.140625" style="11" customWidth="1"/>
    <col min="6916" max="6916" width="16.28515625" style="11" customWidth="1"/>
    <col min="6917" max="7166" width="9.140625" style="11"/>
    <col min="7167" max="7167" width="7.42578125" style="11" customWidth="1"/>
    <col min="7168" max="7168" width="118.140625" style="11" customWidth="1"/>
    <col min="7169" max="7169" width="11.85546875" style="11" customWidth="1"/>
    <col min="7170" max="7170" width="9.28515625" style="11" customWidth="1"/>
    <col min="7171" max="7171" width="14.140625" style="11" customWidth="1"/>
    <col min="7172" max="7172" width="16.28515625" style="11" customWidth="1"/>
    <col min="7173" max="7422" width="9.140625" style="11"/>
    <col min="7423" max="7423" width="7.42578125" style="11" customWidth="1"/>
    <col min="7424" max="7424" width="118.140625" style="11" customWidth="1"/>
    <col min="7425" max="7425" width="11.85546875" style="11" customWidth="1"/>
    <col min="7426" max="7426" width="9.28515625" style="11" customWidth="1"/>
    <col min="7427" max="7427" width="14.140625" style="11" customWidth="1"/>
    <col min="7428" max="7428" width="16.28515625" style="11" customWidth="1"/>
    <col min="7429" max="7678" width="9.140625" style="11"/>
    <col min="7679" max="7679" width="7.42578125" style="11" customWidth="1"/>
    <col min="7680" max="7680" width="118.140625" style="11" customWidth="1"/>
    <col min="7681" max="7681" width="11.85546875" style="11" customWidth="1"/>
    <col min="7682" max="7682" width="9.28515625" style="11" customWidth="1"/>
    <col min="7683" max="7683" width="14.140625" style="11" customWidth="1"/>
    <col min="7684" max="7684" width="16.28515625" style="11" customWidth="1"/>
    <col min="7685" max="7934" width="9.140625" style="11"/>
    <col min="7935" max="7935" width="7.42578125" style="11" customWidth="1"/>
    <col min="7936" max="7936" width="118.140625" style="11" customWidth="1"/>
    <col min="7937" max="7937" width="11.85546875" style="11" customWidth="1"/>
    <col min="7938" max="7938" width="9.28515625" style="11" customWidth="1"/>
    <col min="7939" max="7939" width="14.140625" style="11" customWidth="1"/>
    <col min="7940" max="7940" width="16.28515625" style="11" customWidth="1"/>
    <col min="7941" max="8190" width="9.140625" style="11"/>
    <col min="8191" max="8191" width="7.42578125" style="11" customWidth="1"/>
    <col min="8192" max="8192" width="118.140625" style="11" customWidth="1"/>
    <col min="8193" max="8193" width="11.85546875" style="11" customWidth="1"/>
    <col min="8194" max="8194" width="9.28515625" style="11" customWidth="1"/>
    <col min="8195" max="8195" width="14.140625" style="11" customWidth="1"/>
    <col min="8196" max="8196" width="16.28515625" style="11" customWidth="1"/>
    <col min="8197" max="8446" width="9.140625" style="11"/>
    <col min="8447" max="8447" width="7.42578125" style="11" customWidth="1"/>
    <col min="8448" max="8448" width="118.140625" style="11" customWidth="1"/>
    <col min="8449" max="8449" width="11.85546875" style="11" customWidth="1"/>
    <col min="8450" max="8450" width="9.28515625" style="11" customWidth="1"/>
    <col min="8451" max="8451" width="14.140625" style="11" customWidth="1"/>
    <col min="8452" max="8452" width="16.28515625" style="11" customWidth="1"/>
    <col min="8453" max="8702" width="9.140625" style="11"/>
    <col min="8703" max="8703" width="7.42578125" style="11" customWidth="1"/>
    <col min="8704" max="8704" width="118.140625" style="11" customWidth="1"/>
    <col min="8705" max="8705" width="11.85546875" style="11" customWidth="1"/>
    <col min="8706" max="8706" width="9.28515625" style="11" customWidth="1"/>
    <col min="8707" max="8707" width="14.140625" style="11" customWidth="1"/>
    <col min="8708" max="8708" width="16.28515625" style="11" customWidth="1"/>
    <col min="8709" max="8958" width="9.140625" style="11"/>
    <col min="8959" max="8959" width="7.42578125" style="11" customWidth="1"/>
    <col min="8960" max="8960" width="118.140625" style="11" customWidth="1"/>
    <col min="8961" max="8961" width="11.85546875" style="11" customWidth="1"/>
    <col min="8962" max="8962" width="9.28515625" style="11" customWidth="1"/>
    <col min="8963" max="8963" width="14.140625" style="11" customWidth="1"/>
    <col min="8964" max="8964" width="16.28515625" style="11" customWidth="1"/>
    <col min="8965" max="9214" width="9.140625" style="11"/>
    <col min="9215" max="9215" width="7.42578125" style="11" customWidth="1"/>
    <col min="9216" max="9216" width="118.140625" style="11" customWidth="1"/>
    <col min="9217" max="9217" width="11.85546875" style="11" customWidth="1"/>
    <col min="9218" max="9218" width="9.28515625" style="11" customWidth="1"/>
    <col min="9219" max="9219" width="14.140625" style="11" customWidth="1"/>
    <col min="9220" max="9220" width="16.28515625" style="11" customWidth="1"/>
    <col min="9221" max="9470" width="9.140625" style="11"/>
    <col min="9471" max="9471" width="7.42578125" style="11" customWidth="1"/>
    <col min="9472" max="9472" width="118.140625" style="11" customWidth="1"/>
    <col min="9473" max="9473" width="11.85546875" style="11" customWidth="1"/>
    <col min="9474" max="9474" width="9.28515625" style="11" customWidth="1"/>
    <col min="9475" max="9475" width="14.140625" style="11" customWidth="1"/>
    <col min="9476" max="9476" width="16.28515625" style="11" customWidth="1"/>
    <col min="9477" max="9726" width="9.140625" style="11"/>
    <col min="9727" max="9727" width="7.42578125" style="11" customWidth="1"/>
    <col min="9728" max="9728" width="118.140625" style="11" customWidth="1"/>
    <col min="9729" max="9729" width="11.85546875" style="11" customWidth="1"/>
    <col min="9730" max="9730" width="9.28515625" style="11" customWidth="1"/>
    <col min="9731" max="9731" width="14.140625" style="11" customWidth="1"/>
    <col min="9732" max="9732" width="16.28515625" style="11" customWidth="1"/>
    <col min="9733" max="9982" width="9.140625" style="11"/>
    <col min="9983" max="9983" width="7.42578125" style="11" customWidth="1"/>
    <col min="9984" max="9984" width="118.140625" style="11" customWidth="1"/>
    <col min="9985" max="9985" width="11.85546875" style="11" customWidth="1"/>
    <col min="9986" max="9986" width="9.28515625" style="11" customWidth="1"/>
    <col min="9987" max="9987" width="14.140625" style="11" customWidth="1"/>
    <col min="9988" max="9988" width="16.28515625" style="11" customWidth="1"/>
    <col min="9989" max="10238" width="9.140625" style="11"/>
    <col min="10239" max="10239" width="7.42578125" style="11" customWidth="1"/>
    <col min="10240" max="10240" width="118.140625" style="11" customWidth="1"/>
    <col min="10241" max="10241" width="11.85546875" style="11" customWidth="1"/>
    <col min="10242" max="10242" width="9.28515625" style="11" customWidth="1"/>
    <col min="10243" max="10243" width="14.140625" style="11" customWidth="1"/>
    <col min="10244" max="10244" width="16.28515625" style="11" customWidth="1"/>
    <col min="10245" max="10494" width="9.140625" style="11"/>
    <col min="10495" max="10495" width="7.42578125" style="11" customWidth="1"/>
    <col min="10496" max="10496" width="118.140625" style="11" customWidth="1"/>
    <col min="10497" max="10497" width="11.85546875" style="11" customWidth="1"/>
    <col min="10498" max="10498" width="9.28515625" style="11" customWidth="1"/>
    <col min="10499" max="10499" width="14.140625" style="11" customWidth="1"/>
    <col min="10500" max="10500" width="16.28515625" style="11" customWidth="1"/>
    <col min="10501" max="10750" width="9.140625" style="11"/>
    <col min="10751" max="10751" width="7.42578125" style="11" customWidth="1"/>
    <col min="10752" max="10752" width="118.140625" style="11" customWidth="1"/>
    <col min="10753" max="10753" width="11.85546875" style="11" customWidth="1"/>
    <col min="10754" max="10754" width="9.28515625" style="11" customWidth="1"/>
    <col min="10755" max="10755" width="14.140625" style="11" customWidth="1"/>
    <col min="10756" max="10756" width="16.28515625" style="11" customWidth="1"/>
    <col min="10757" max="11006" width="9.140625" style="11"/>
    <col min="11007" max="11007" width="7.42578125" style="11" customWidth="1"/>
    <col min="11008" max="11008" width="118.140625" style="11" customWidth="1"/>
    <col min="11009" max="11009" width="11.85546875" style="11" customWidth="1"/>
    <col min="11010" max="11010" width="9.28515625" style="11" customWidth="1"/>
    <col min="11011" max="11011" width="14.140625" style="11" customWidth="1"/>
    <col min="11012" max="11012" width="16.28515625" style="11" customWidth="1"/>
    <col min="11013" max="11262" width="9.140625" style="11"/>
    <col min="11263" max="11263" width="7.42578125" style="11" customWidth="1"/>
    <col min="11264" max="11264" width="118.140625" style="11" customWidth="1"/>
    <col min="11265" max="11265" width="11.85546875" style="11" customWidth="1"/>
    <col min="11266" max="11266" width="9.28515625" style="11" customWidth="1"/>
    <col min="11267" max="11267" width="14.140625" style="11" customWidth="1"/>
    <col min="11268" max="11268" width="16.28515625" style="11" customWidth="1"/>
    <col min="11269" max="11518" width="9.140625" style="11"/>
    <col min="11519" max="11519" width="7.42578125" style="11" customWidth="1"/>
    <col min="11520" max="11520" width="118.140625" style="11" customWidth="1"/>
    <col min="11521" max="11521" width="11.85546875" style="11" customWidth="1"/>
    <col min="11522" max="11522" width="9.28515625" style="11" customWidth="1"/>
    <col min="11523" max="11523" width="14.140625" style="11" customWidth="1"/>
    <col min="11524" max="11524" width="16.28515625" style="11" customWidth="1"/>
    <col min="11525" max="11774" width="9.140625" style="11"/>
    <col min="11775" max="11775" width="7.42578125" style="11" customWidth="1"/>
    <col min="11776" max="11776" width="118.140625" style="11" customWidth="1"/>
    <col min="11777" max="11777" width="11.85546875" style="11" customWidth="1"/>
    <col min="11778" max="11778" width="9.28515625" style="11" customWidth="1"/>
    <col min="11779" max="11779" width="14.140625" style="11" customWidth="1"/>
    <col min="11780" max="11780" width="16.28515625" style="11" customWidth="1"/>
    <col min="11781" max="12030" width="9.140625" style="11"/>
    <col min="12031" max="12031" width="7.42578125" style="11" customWidth="1"/>
    <col min="12032" max="12032" width="118.140625" style="11" customWidth="1"/>
    <col min="12033" max="12033" width="11.85546875" style="11" customWidth="1"/>
    <col min="12034" max="12034" width="9.28515625" style="11" customWidth="1"/>
    <col min="12035" max="12035" width="14.140625" style="11" customWidth="1"/>
    <col min="12036" max="12036" width="16.28515625" style="11" customWidth="1"/>
    <col min="12037" max="12286" width="9.140625" style="11"/>
    <col min="12287" max="12287" width="7.42578125" style="11" customWidth="1"/>
    <col min="12288" max="12288" width="118.140625" style="11" customWidth="1"/>
    <col min="12289" max="12289" width="11.85546875" style="11" customWidth="1"/>
    <col min="12290" max="12290" width="9.28515625" style="11" customWidth="1"/>
    <col min="12291" max="12291" width="14.140625" style="11" customWidth="1"/>
    <col min="12292" max="12292" width="16.28515625" style="11" customWidth="1"/>
    <col min="12293" max="12542" width="9.140625" style="11"/>
    <col min="12543" max="12543" width="7.42578125" style="11" customWidth="1"/>
    <col min="12544" max="12544" width="118.140625" style="11" customWidth="1"/>
    <col min="12545" max="12545" width="11.85546875" style="11" customWidth="1"/>
    <col min="12546" max="12546" width="9.28515625" style="11" customWidth="1"/>
    <col min="12547" max="12547" width="14.140625" style="11" customWidth="1"/>
    <col min="12548" max="12548" width="16.28515625" style="11" customWidth="1"/>
    <col min="12549" max="12798" width="9.140625" style="11"/>
    <col min="12799" max="12799" width="7.42578125" style="11" customWidth="1"/>
    <col min="12800" max="12800" width="118.140625" style="11" customWidth="1"/>
    <col min="12801" max="12801" width="11.85546875" style="11" customWidth="1"/>
    <col min="12802" max="12802" width="9.28515625" style="11" customWidth="1"/>
    <col min="12803" max="12803" width="14.140625" style="11" customWidth="1"/>
    <col min="12804" max="12804" width="16.28515625" style="11" customWidth="1"/>
    <col min="12805" max="13054" width="9.140625" style="11"/>
    <col min="13055" max="13055" width="7.42578125" style="11" customWidth="1"/>
    <col min="13056" max="13056" width="118.140625" style="11" customWidth="1"/>
    <col min="13057" max="13057" width="11.85546875" style="11" customWidth="1"/>
    <col min="13058" max="13058" width="9.28515625" style="11" customWidth="1"/>
    <col min="13059" max="13059" width="14.140625" style="11" customWidth="1"/>
    <col min="13060" max="13060" width="16.28515625" style="11" customWidth="1"/>
    <col min="13061" max="13310" width="9.140625" style="11"/>
    <col min="13311" max="13311" width="7.42578125" style="11" customWidth="1"/>
    <col min="13312" max="13312" width="118.140625" style="11" customWidth="1"/>
    <col min="13313" max="13313" width="11.85546875" style="11" customWidth="1"/>
    <col min="13314" max="13314" width="9.28515625" style="11" customWidth="1"/>
    <col min="13315" max="13315" width="14.140625" style="11" customWidth="1"/>
    <col min="13316" max="13316" width="16.28515625" style="11" customWidth="1"/>
    <col min="13317" max="13566" width="9.140625" style="11"/>
    <col min="13567" max="13567" width="7.42578125" style="11" customWidth="1"/>
    <col min="13568" max="13568" width="118.140625" style="11" customWidth="1"/>
    <col min="13569" max="13569" width="11.85546875" style="11" customWidth="1"/>
    <col min="13570" max="13570" width="9.28515625" style="11" customWidth="1"/>
    <col min="13571" max="13571" width="14.140625" style="11" customWidth="1"/>
    <col min="13572" max="13572" width="16.28515625" style="11" customWidth="1"/>
    <col min="13573" max="13822" width="9.140625" style="11"/>
    <col min="13823" max="13823" width="7.42578125" style="11" customWidth="1"/>
    <col min="13824" max="13824" width="118.140625" style="11" customWidth="1"/>
    <col min="13825" max="13825" width="11.85546875" style="11" customWidth="1"/>
    <col min="13826" max="13826" width="9.28515625" style="11" customWidth="1"/>
    <col min="13827" max="13827" width="14.140625" style="11" customWidth="1"/>
    <col min="13828" max="13828" width="16.28515625" style="11" customWidth="1"/>
    <col min="13829" max="14078" width="9.140625" style="11"/>
    <col min="14079" max="14079" width="7.42578125" style="11" customWidth="1"/>
    <col min="14080" max="14080" width="118.140625" style="11" customWidth="1"/>
    <col min="14081" max="14081" width="11.85546875" style="11" customWidth="1"/>
    <col min="14082" max="14082" width="9.28515625" style="11" customWidth="1"/>
    <col min="14083" max="14083" width="14.140625" style="11" customWidth="1"/>
    <col min="14084" max="14084" width="16.28515625" style="11" customWidth="1"/>
    <col min="14085" max="14334" width="9.140625" style="11"/>
    <col min="14335" max="14335" width="7.42578125" style="11" customWidth="1"/>
    <col min="14336" max="14336" width="118.140625" style="11" customWidth="1"/>
    <col min="14337" max="14337" width="11.85546875" style="11" customWidth="1"/>
    <col min="14338" max="14338" width="9.28515625" style="11" customWidth="1"/>
    <col min="14339" max="14339" width="14.140625" style="11" customWidth="1"/>
    <col min="14340" max="14340" width="16.28515625" style="11" customWidth="1"/>
    <col min="14341" max="14590" width="9.140625" style="11"/>
    <col min="14591" max="14591" width="7.42578125" style="11" customWidth="1"/>
    <col min="14592" max="14592" width="118.140625" style="11" customWidth="1"/>
    <col min="14593" max="14593" width="11.85546875" style="11" customWidth="1"/>
    <col min="14594" max="14594" width="9.28515625" style="11" customWidth="1"/>
    <col min="14595" max="14595" width="14.140625" style="11" customWidth="1"/>
    <col min="14596" max="14596" width="16.28515625" style="11" customWidth="1"/>
    <col min="14597" max="14846" width="9.140625" style="11"/>
    <col min="14847" max="14847" width="7.42578125" style="11" customWidth="1"/>
    <col min="14848" max="14848" width="118.140625" style="11" customWidth="1"/>
    <col min="14849" max="14849" width="11.85546875" style="11" customWidth="1"/>
    <col min="14850" max="14850" width="9.28515625" style="11" customWidth="1"/>
    <col min="14851" max="14851" width="14.140625" style="11" customWidth="1"/>
    <col min="14852" max="14852" width="16.28515625" style="11" customWidth="1"/>
    <col min="14853" max="15102" width="9.140625" style="11"/>
    <col min="15103" max="15103" width="7.42578125" style="11" customWidth="1"/>
    <col min="15104" max="15104" width="118.140625" style="11" customWidth="1"/>
    <col min="15105" max="15105" width="11.85546875" style="11" customWidth="1"/>
    <col min="15106" max="15106" width="9.28515625" style="11" customWidth="1"/>
    <col min="15107" max="15107" width="14.140625" style="11" customWidth="1"/>
    <col min="15108" max="15108" width="16.28515625" style="11" customWidth="1"/>
    <col min="15109" max="15358" width="9.140625" style="11"/>
    <col min="15359" max="15359" width="7.42578125" style="11" customWidth="1"/>
    <col min="15360" max="15360" width="118.140625" style="11" customWidth="1"/>
    <col min="15361" max="15361" width="11.85546875" style="11" customWidth="1"/>
    <col min="15362" max="15362" width="9.28515625" style="11" customWidth="1"/>
    <col min="15363" max="15363" width="14.140625" style="11" customWidth="1"/>
    <col min="15364" max="15364" width="16.28515625" style="11" customWidth="1"/>
    <col min="15365" max="15614" width="9.140625" style="11"/>
    <col min="15615" max="15615" width="7.42578125" style="11" customWidth="1"/>
    <col min="15616" max="15616" width="118.140625" style="11" customWidth="1"/>
    <col min="15617" max="15617" width="11.85546875" style="11" customWidth="1"/>
    <col min="15618" max="15618" width="9.28515625" style="11" customWidth="1"/>
    <col min="15619" max="15619" width="14.140625" style="11" customWidth="1"/>
    <col min="15620" max="15620" width="16.28515625" style="11" customWidth="1"/>
    <col min="15621" max="15870" width="9.140625" style="11"/>
    <col min="15871" max="15871" width="7.42578125" style="11" customWidth="1"/>
    <col min="15872" max="15872" width="118.140625" style="11" customWidth="1"/>
    <col min="15873" max="15873" width="11.85546875" style="11" customWidth="1"/>
    <col min="15874" max="15874" width="9.28515625" style="11" customWidth="1"/>
    <col min="15875" max="15875" width="14.140625" style="11" customWidth="1"/>
    <col min="15876" max="15876" width="16.28515625" style="11" customWidth="1"/>
    <col min="15877" max="16126" width="9.140625" style="11"/>
    <col min="16127" max="16127" width="7.42578125" style="11" customWidth="1"/>
    <col min="16128" max="16128" width="118.140625" style="11" customWidth="1"/>
    <col min="16129" max="16129" width="11.85546875" style="11" customWidth="1"/>
    <col min="16130" max="16130" width="9.28515625" style="11" customWidth="1"/>
    <col min="16131" max="16131" width="14.140625" style="11" customWidth="1"/>
    <col min="16132" max="16132" width="16.28515625" style="11" customWidth="1"/>
    <col min="16133" max="16384" width="9.140625" style="11"/>
  </cols>
  <sheetData>
    <row r="1" spans="1:6" s="6" customFormat="1" ht="20.25" customHeight="1" x14ac:dyDescent="0.3">
      <c r="A1" s="3" t="s">
        <v>51</v>
      </c>
      <c r="B1" s="4"/>
      <c r="C1" s="5"/>
      <c r="D1" s="5"/>
      <c r="E1" s="43"/>
      <c r="F1" s="5"/>
    </row>
    <row r="2" spans="1:6" s="6" customFormat="1" ht="20.25" customHeight="1" x14ac:dyDescent="0.3">
      <c r="A2" s="3" t="s">
        <v>52</v>
      </c>
      <c r="B2" s="4"/>
      <c r="C2" s="5"/>
      <c r="D2" s="5"/>
      <c r="E2" s="43"/>
      <c r="F2" s="5"/>
    </row>
    <row r="3" spans="1:6" s="6" customFormat="1" ht="21" customHeight="1" x14ac:dyDescent="0.2">
      <c r="A3" s="7" t="s">
        <v>993</v>
      </c>
      <c r="B3" s="4"/>
      <c r="C3" s="5"/>
      <c r="D3" s="5"/>
      <c r="E3" s="43"/>
      <c r="F3" s="5"/>
    </row>
    <row r="4" spans="1:6" ht="12.75" customHeight="1" x14ac:dyDescent="0.2">
      <c r="C4" s="10"/>
      <c r="D4" s="10"/>
      <c r="E4" s="44"/>
      <c r="F4" s="10"/>
    </row>
    <row r="5" spans="1:6" s="17" customFormat="1" ht="27.75" customHeight="1" x14ac:dyDescent="0.2">
      <c r="A5" s="12"/>
      <c r="B5" s="13" t="s">
        <v>219</v>
      </c>
      <c r="C5" s="14" t="s">
        <v>53</v>
      </c>
      <c r="D5" s="12" t="s">
        <v>54</v>
      </c>
      <c r="E5" s="15" t="s">
        <v>55</v>
      </c>
      <c r="F5" s="16" t="s">
        <v>56</v>
      </c>
    </row>
    <row r="6" spans="1:6" s="23" customFormat="1" ht="30" customHeight="1" x14ac:dyDescent="0.2">
      <c r="A6" s="300">
        <v>575</v>
      </c>
      <c r="B6" s="19" t="s">
        <v>211</v>
      </c>
      <c r="C6" s="20">
        <v>1</v>
      </c>
      <c r="D6" s="21" t="s">
        <v>65</v>
      </c>
      <c r="E6" s="301" t="s">
        <v>997</v>
      </c>
      <c r="F6" s="298"/>
    </row>
    <row r="7" spans="1:6" s="23" customFormat="1" ht="30" customHeight="1" x14ac:dyDescent="0.2">
      <c r="A7" s="300"/>
      <c r="B7" s="19" t="s">
        <v>212</v>
      </c>
      <c r="C7" s="20">
        <v>1</v>
      </c>
      <c r="D7" s="21" t="s">
        <v>65</v>
      </c>
      <c r="E7" s="301"/>
      <c r="F7" s="298"/>
    </row>
    <row r="8" spans="1:6" s="23" customFormat="1" ht="30" customHeight="1" x14ac:dyDescent="0.2">
      <c r="A8" s="300"/>
      <c r="B8" s="19" t="s">
        <v>213</v>
      </c>
      <c r="C8" s="20">
        <v>1</v>
      </c>
      <c r="D8" s="21" t="s">
        <v>65</v>
      </c>
      <c r="E8" s="301"/>
      <c r="F8" s="298"/>
    </row>
    <row r="9" spans="1:6" s="23" customFormat="1" ht="30" customHeight="1" x14ac:dyDescent="0.2">
      <c r="A9" s="300"/>
      <c r="B9" s="19" t="s">
        <v>214</v>
      </c>
      <c r="C9" s="20">
        <v>1</v>
      </c>
      <c r="D9" s="21" t="s">
        <v>65</v>
      </c>
      <c r="E9" s="301"/>
      <c r="F9" s="298"/>
    </row>
    <row r="10" spans="1:6" s="23" customFormat="1" ht="30" customHeight="1" x14ac:dyDescent="0.2">
      <c r="A10" s="300"/>
      <c r="B10" s="19" t="s">
        <v>215</v>
      </c>
      <c r="C10" s="20">
        <v>1</v>
      </c>
      <c r="D10" s="21" t="s">
        <v>65</v>
      </c>
      <c r="E10" s="301"/>
      <c r="F10" s="298"/>
    </row>
    <row r="11" spans="1:6" s="23" customFormat="1" ht="30" customHeight="1" x14ac:dyDescent="0.2">
      <c r="A11" s="300"/>
      <c r="B11" s="19" t="s">
        <v>216</v>
      </c>
      <c r="C11" s="20">
        <v>1</v>
      </c>
      <c r="D11" s="21" t="s">
        <v>65</v>
      </c>
      <c r="E11" s="301"/>
      <c r="F11" s="298"/>
    </row>
    <row r="12" spans="1:6" s="23" customFormat="1" ht="30" customHeight="1" x14ac:dyDescent="0.2">
      <c r="A12" s="300"/>
      <c r="B12" s="19" t="s">
        <v>938</v>
      </c>
      <c r="C12" s="20">
        <v>1</v>
      </c>
      <c r="D12" s="21" t="s">
        <v>65</v>
      </c>
      <c r="E12" s="301"/>
      <c r="F12" s="298"/>
    </row>
    <row r="13" spans="1:6" s="23" customFormat="1" ht="30" customHeight="1" x14ac:dyDescent="0.2">
      <c r="A13" s="300"/>
      <c r="B13" s="19" t="s">
        <v>217</v>
      </c>
      <c r="C13" s="20">
        <v>1</v>
      </c>
      <c r="D13" s="21" t="s">
        <v>65</v>
      </c>
      <c r="E13" s="301"/>
      <c r="F13" s="298"/>
    </row>
    <row r="14" spans="1:6" s="23" customFormat="1" ht="35.1" customHeight="1" x14ac:dyDescent="0.2">
      <c r="A14" s="300"/>
      <c r="B14" s="19" t="s">
        <v>221</v>
      </c>
      <c r="C14" s="20">
        <v>1</v>
      </c>
      <c r="D14" s="21" t="s">
        <v>65</v>
      </c>
      <c r="E14" s="301"/>
      <c r="F14" s="298"/>
    </row>
    <row r="15" spans="1:6" s="23" customFormat="1" ht="77.25" customHeight="1" x14ac:dyDescent="0.2">
      <c r="A15" s="300"/>
      <c r="B15" s="19" t="s">
        <v>222</v>
      </c>
      <c r="C15" s="20">
        <v>1</v>
      </c>
      <c r="D15" s="21" t="s">
        <v>65</v>
      </c>
      <c r="E15" s="301"/>
      <c r="F15" s="298"/>
    </row>
    <row r="16" spans="1:6" s="23" customFormat="1" ht="30" customHeight="1" x14ac:dyDescent="0.2">
      <c r="A16" s="300"/>
      <c r="B16" s="19" t="s">
        <v>985</v>
      </c>
      <c r="C16" s="20">
        <v>1</v>
      </c>
      <c r="D16" s="21" t="s">
        <v>65</v>
      </c>
      <c r="E16" s="301"/>
      <c r="F16" s="298"/>
    </row>
    <row r="17" spans="1:6" s="23" customFormat="1" ht="35.1" customHeight="1" x14ac:dyDescent="0.2">
      <c r="A17" s="300"/>
      <c r="B17" s="19" t="s">
        <v>218</v>
      </c>
      <c r="C17" s="20">
        <v>1</v>
      </c>
      <c r="D17" s="21" t="s">
        <v>65</v>
      </c>
      <c r="E17" s="301"/>
      <c r="F17" s="298"/>
    </row>
    <row r="18" spans="1:6" s="23" customFormat="1" ht="35.1" customHeight="1" x14ac:dyDescent="0.2">
      <c r="A18" s="300"/>
      <c r="B18" s="19" t="s">
        <v>220</v>
      </c>
      <c r="C18" s="20">
        <v>1</v>
      </c>
      <c r="D18" s="21" t="s">
        <v>65</v>
      </c>
      <c r="E18" s="301"/>
      <c r="F18" s="298"/>
    </row>
    <row r="19" spans="1:6" s="23" customFormat="1" ht="35.1" customHeight="1" thickBot="1" x14ac:dyDescent="0.25">
      <c r="A19" s="300"/>
      <c r="B19" s="19" t="s">
        <v>953</v>
      </c>
      <c r="C19" s="20">
        <v>1</v>
      </c>
      <c r="D19" s="21" t="s">
        <v>65</v>
      </c>
      <c r="E19" s="301"/>
      <c r="F19" s="299"/>
    </row>
    <row r="20" spans="1:6" s="23" customFormat="1" ht="27.75" customHeight="1" thickBot="1" x14ac:dyDescent="0.25">
      <c r="A20" s="24"/>
      <c r="B20" s="25" t="s">
        <v>210</v>
      </c>
      <c r="C20" s="26"/>
      <c r="D20" s="27"/>
      <c r="E20" s="55"/>
      <c r="F20" s="227">
        <f>F6</f>
        <v>0</v>
      </c>
    </row>
    <row r="21" spans="1:6" x14ac:dyDescent="0.2">
      <c r="A21" s="18"/>
      <c r="B21" s="29"/>
      <c r="C21" s="18"/>
      <c r="D21" s="21"/>
      <c r="E21" s="30"/>
      <c r="F21" s="22"/>
    </row>
    <row r="29" spans="1:6" s="31" customFormat="1" x14ac:dyDescent="0.2">
      <c r="A29" s="8"/>
      <c r="B29" s="11"/>
      <c r="C29" s="11"/>
      <c r="D29" s="11"/>
      <c r="F29" s="41"/>
    </row>
  </sheetData>
  <sheetProtection password="CC4E" sheet="1" objects="1" scenarios="1"/>
  <mergeCells count="3">
    <mergeCell ref="F6:F19"/>
    <mergeCell ref="A6:A19"/>
    <mergeCell ref="E6:E19"/>
  </mergeCells>
  <pageMargins left="0.7" right="0.7" top="0.78740157499999996" bottom="0.78740157499999996" header="0.3" footer="0.3"/>
  <pageSetup paperSize="9" scale="75"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5112"/>
  <dimension ref="A1:N63"/>
  <sheetViews>
    <sheetView view="pageBreakPreview" zoomScale="115" zoomScaleNormal="100" zoomScaleSheetLayoutView="115" workbookViewId="0">
      <selection activeCell="C8" sqref="C8:F8"/>
    </sheetView>
  </sheetViews>
  <sheetFormatPr defaultColWidth="9" defaultRowHeight="12.75" x14ac:dyDescent="0.2"/>
  <cols>
    <col min="1" max="1" width="8.42578125" style="56" customWidth="1"/>
    <col min="2" max="2" width="6.28515625" style="56" customWidth="1"/>
    <col min="3" max="4" width="11.7109375" style="56" customWidth="1"/>
    <col min="5" max="5" width="32" style="56" customWidth="1"/>
    <col min="6" max="6" width="1.85546875" style="56" customWidth="1"/>
    <col min="7" max="7" width="3.85546875" style="136" customWidth="1"/>
    <col min="8" max="8" width="19.5703125" style="56" customWidth="1"/>
    <col min="9" max="9" width="6.42578125" style="136" customWidth="1"/>
    <col min="10" max="10" width="7.7109375" style="136" customWidth="1"/>
    <col min="11" max="11" width="4.28515625" style="56" customWidth="1"/>
    <col min="12" max="15" width="10.7109375" style="56" customWidth="1"/>
    <col min="16" max="16384" width="9" style="56"/>
  </cols>
  <sheetData>
    <row r="1" spans="1:14" ht="30" customHeight="1" x14ac:dyDescent="0.2">
      <c r="A1" s="247" t="s">
        <v>993</v>
      </c>
      <c r="B1" s="248"/>
      <c r="C1" s="248"/>
      <c r="D1" s="248"/>
      <c r="E1" s="248"/>
      <c r="F1" s="248"/>
      <c r="G1" s="248"/>
      <c r="H1" s="248"/>
      <c r="I1" s="249"/>
      <c r="J1" s="56"/>
    </row>
    <row r="2" spans="1:14" ht="20.100000000000001" customHeight="1" x14ac:dyDescent="0.2">
      <c r="A2" s="57" t="s">
        <v>12</v>
      </c>
      <c r="B2" s="58"/>
      <c r="C2" s="254" t="s">
        <v>17</v>
      </c>
      <c r="D2" s="255"/>
      <c r="E2" s="255"/>
      <c r="F2" s="255"/>
      <c r="G2" s="255"/>
      <c r="H2" s="255"/>
      <c r="I2" s="256"/>
      <c r="J2" s="56"/>
      <c r="N2" s="59"/>
    </row>
    <row r="3" spans="1:14" ht="20.100000000000001" customHeight="1" x14ac:dyDescent="0.2">
      <c r="A3" s="60" t="s">
        <v>13</v>
      </c>
      <c r="B3" s="61"/>
      <c r="C3" s="62" t="s">
        <v>18</v>
      </c>
      <c r="D3" s="63"/>
      <c r="E3" s="63"/>
      <c r="F3" s="63"/>
      <c r="G3" s="63"/>
      <c r="H3" s="63"/>
      <c r="I3" s="64"/>
      <c r="J3" s="56"/>
    </row>
    <row r="4" spans="1:14" ht="20.100000000000001" customHeight="1" x14ac:dyDescent="0.2">
      <c r="A4" s="65"/>
      <c r="B4" s="66"/>
      <c r="C4" s="67" t="s">
        <v>19</v>
      </c>
      <c r="D4" s="68"/>
      <c r="E4" s="69"/>
      <c r="F4" s="70"/>
      <c r="G4" s="69"/>
      <c r="H4" s="70"/>
      <c r="I4" s="71"/>
      <c r="J4" s="56"/>
    </row>
    <row r="5" spans="1:14" ht="20.100000000000001" customHeight="1" x14ac:dyDescent="0.2">
      <c r="A5" s="72" t="s">
        <v>4</v>
      </c>
      <c r="B5" s="73"/>
      <c r="C5" s="74" t="s">
        <v>20</v>
      </c>
      <c r="D5" s="75"/>
      <c r="E5" s="75"/>
      <c r="F5" s="75"/>
      <c r="G5" s="76" t="s">
        <v>10</v>
      </c>
      <c r="H5" s="74" t="s">
        <v>21</v>
      </c>
      <c r="I5" s="77"/>
      <c r="J5" s="56"/>
    </row>
    <row r="6" spans="1:14" ht="20.100000000000001" customHeight="1" x14ac:dyDescent="0.25">
      <c r="A6" s="78"/>
      <c r="B6" s="75"/>
      <c r="C6" s="79" t="s">
        <v>22</v>
      </c>
      <c r="D6" s="75"/>
      <c r="E6" s="75"/>
      <c r="F6" s="75"/>
      <c r="G6" s="76" t="s">
        <v>11</v>
      </c>
      <c r="H6" s="74"/>
      <c r="I6" s="77"/>
      <c r="J6" s="56"/>
    </row>
    <row r="7" spans="1:14" ht="20.100000000000001" customHeight="1" x14ac:dyDescent="0.2">
      <c r="A7" s="80"/>
      <c r="B7" s="81"/>
      <c r="C7" s="82"/>
      <c r="D7" s="83"/>
      <c r="E7" s="83"/>
      <c r="F7" s="83"/>
      <c r="G7" s="84"/>
      <c r="H7" s="83"/>
      <c r="I7" s="85"/>
      <c r="J7" s="56"/>
    </row>
    <row r="8" spans="1:14" ht="20.100000000000001" customHeight="1" x14ac:dyDescent="0.2">
      <c r="A8" s="72" t="s">
        <v>2</v>
      </c>
      <c r="B8" s="86"/>
      <c r="C8" s="257"/>
      <c r="D8" s="257"/>
      <c r="E8" s="257"/>
      <c r="F8" s="257"/>
      <c r="G8" s="76" t="s">
        <v>10</v>
      </c>
      <c r="H8" s="212"/>
      <c r="I8" s="77"/>
      <c r="J8" s="56"/>
    </row>
    <row r="9" spans="1:14" ht="20.100000000000001" customHeight="1" x14ac:dyDescent="0.2">
      <c r="A9" s="78"/>
      <c r="B9" s="53"/>
      <c r="C9" s="250"/>
      <c r="D9" s="250"/>
      <c r="E9" s="250"/>
      <c r="F9" s="250"/>
      <c r="G9" s="76" t="s">
        <v>11</v>
      </c>
      <c r="H9" s="212"/>
      <c r="I9" s="77"/>
      <c r="J9" s="56"/>
    </row>
    <row r="10" spans="1:14" ht="20.100000000000001" customHeight="1" x14ac:dyDescent="0.2">
      <c r="A10" s="80"/>
      <c r="B10" s="87"/>
      <c r="C10" s="251"/>
      <c r="D10" s="251"/>
      <c r="E10" s="251"/>
      <c r="F10" s="251"/>
      <c r="G10" s="88"/>
      <c r="H10" s="213"/>
      <c r="I10" s="85"/>
      <c r="J10" s="56"/>
    </row>
    <row r="11" spans="1:14" ht="20.100000000000001" customHeight="1" thickBot="1" x14ac:dyDescent="0.25">
      <c r="A11" s="72" t="s">
        <v>3</v>
      </c>
      <c r="B11" s="89"/>
      <c r="C11" s="90" t="s">
        <v>14</v>
      </c>
      <c r="D11" s="91"/>
      <c r="E11" s="91"/>
      <c r="F11" s="91"/>
      <c r="G11" s="92"/>
      <c r="H11" s="91"/>
      <c r="I11" s="93"/>
      <c r="J11" s="94"/>
      <c r="K11" s="94"/>
      <c r="L11" s="94"/>
      <c r="M11" s="94"/>
      <c r="N11" s="94"/>
    </row>
    <row r="12" spans="1:14" ht="20.100000000000001" customHeight="1" thickTop="1" x14ac:dyDescent="0.2">
      <c r="A12" s="95" t="s">
        <v>46</v>
      </c>
      <c r="B12" s="96"/>
      <c r="C12" s="97"/>
      <c r="D12" s="98"/>
      <c r="E12" s="98"/>
      <c r="F12" s="99"/>
      <c r="G12" s="99"/>
      <c r="H12" s="99"/>
      <c r="I12" s="100"/>
      <c r="J12" s="101"/>
      <c r="K12" s="101"/>
      <c r="L12" s="101"/>
      <c r="M12" s="101"/>
      <c r="N12" s="101"/>
    </row>
    <row r="13" spans="1:14" ht="20.100000000000001" customHeight="1" x14ac:dyDescent="0.2">
      <c r="A13" s="102"/>
      <c r="B13" s="103"/>
      <c r="C13" s="104" t="s">
        <v>26</v>
      </c>
      <c r="D13" s="241" t="s">
        <v>36</v>
      </c>
      <c r="E13" s="242"/>
      <c r="F13" s="243"/>
      <c r="G13" s="244"/>
      <c r="H13" s="252">
        <f>'SO 101'!F93</f>
        <v>0</v>
      </c>
      <c r="I13" s="253"/>
      <c r="J13" s="101"/>
      <c r="K13" s="101"/>
      <c r="L13" s="101"/>
      <c r="M13" s="101"/>
      <c r="N13" s="101"/>
    </row>
    <row r="14" spans="1:14" s="94" customFormat="1" ht="20.100000000000001" customHeight="1" x14ac:dyDescent="0.2">
      <c r="A14" s="105"/>
      <c r="B14" s="106"/>
      <c r="C14" s="104" t="s">
        <v>27</v>
      </c>
      <c r="D14" s="241" t="s">
        <v>37</v>
      </c>
      <c r="E14" s="242"/>
      <c r="F14" s="243"/>
      <c r="G14" s="244"/>
      <c r="H14" s="252">
        <f>'SO 102'!F111</f>
        <v>0</v>
      </c>
      <c r="I14" s="253"/>
      <c r="J14" s="101"/>
      <c r="K14" s="101"/>
      <c r="L14" s="101"/>
      <c r="M14" s="101"/>
      <c r="N14" s="101"/>
    </row>
    <row r="15" spans="1:14" s="94" customFormat="1" ht="20.100000000000001" customHeight="1" x14ac:dyDescent="0.2">
      <c r="A15" s="105"/>
      <c r="B15" s="106"/>
      <c r="C15" s="104" t="s">
        <v>28</v>
      </c>
      <c r="D15" s="241" t="s">
        <v>38</v>
      </c>
      <c r="E15" s="242"/>
      <c r="F15" s="243"/>
      <c r="G15" s="244"/>
      <c r="H15" s="252">
        <f>'SO 103'!F13</f>
        <v>0</v>
      </c>
      <c r="I15" s="253"/>
      <c r="J15" s="101"/>
      <c r="K15" s="101"/>
      <c r="L15" s="101"/>
      <c r="M15" s="101"/>
      <c r="N15" s="101"/>
    </row>
    <row r="16" spans="1:14" ht="20.100000000000001" customHeight="1" x14ac:dyDescent="0.2">
      <c r="A16" s="105"/>
      <c r="B16" s="106"/>
      <c r="C16" s="104" t="s">
        <v>29</v>
      </c>
      <c r="D16" s="241" t="s">
        <v>39</v>
      </c>
      <c r="E16" s="242"/>
      <c r="F16" s="243"/>
      <c r="G16" s="244"/>
      <c r="H16" s="252">
        <f>'SO 105'!F28</f>
        <v>0</v>
      </c>
      <c r="I16" s="253"/>
      <c r="J16" s="101"/>
      <c r="K16" s="101"/>
      <c r="L16" s="101"/>
      <c r="M16" s="101"/>
      <c r="N16" s="101"/>
    </row>
    <row r="17" spans="1:14" ht="20.100000000000001" customHeight="1" x14ac:dyDescent="0.2">
      <c r="A17" s="105"/>
      <c r="B17" s="106"/>
      <c r="C17" s="104" t="s">
        <v>30</v>
      </c>
      <c r="D17" s="241" t="s">
        <v>40</v>
      </c>
      <c r="E17" s="242"/>
      <c r="F17" s="243"/>
      <c r="G17" s="244"/>
      <c r="H17" s="252">
        <f>'SO 106'!F20</f>
        <v>0</v>
      </c>
      <c r="I17" s="253"/>
      <c r="J17" s="101"/>
      <c r="K17" s="101"/>
      <c r="L17" s="101"/>
      <c r="M17" s="101"/>
      <c r="N17" s="101"/>
    </row>
    <row r="18" spans="1:14" ht="20.100000000000001" customHeight="1" x14ac:dyDescent="0.2">
      <c r="A18" s="105"/>
      <c r="B18" s="106"/>
      <c r="C18" s="104" t="s">
        <v>31</v>
      </c>
      <c r="D18" s="241" t="s">
        <v>41</v>
      </c>
      <c r="E18" s="242"/>
      <c r="F18" s="243"/>
      <c r="G18" s="244"/>
      <c r="H18" s="252">
        <f>'SO 107'!F41</f>
        <v>0</v>
      </c>
      <c r="I18" s="253"/>
      <c r="J18" s="101"/>
      <c r="K18" s="101"/>
      <c r="L18" s="101"/>
      <c r="M18" s="101"/>
      <c r="N18" s="101"/>
    </row>
    <row r="19" spans="1:14" ht="20.100000000000001" customHeight="1" x14ac:dyDescent="0.2">
      <c r="A19" s="105"/>
      <c r="B19" s="106"/>
      <c r="C19" s="104" t="s">
        <v>32</v>
      </c>
      <c r="D19" s="241" t="s">
        <v>42</v>
      </c>
      <c r="E19" s="242"/>
      <c r="F19" s="243"/>
      <c r="G19" s="244"/>
      <c r="H19" s="252">
        <f>'SO 108'!F151</f>
        <v>0</v>
      </c>
      <c r="I19" s="253"/>
      <c r="J19" s="101"/>
      <c r="K19" s="101"/>
      <c r="L19" s="101"/>
      <c r="M19" s="101"/>
      <c r="N19" s="101"/>
    </row>
    <row r="20" spans="1:14" s="101" customFormat="1" ht="20.100000000000001" customHeight="1" x14ac:dyDescent="0.2">
      <c r="A20" s="105"/>
      <c r="B20" s="106"/>
      <c r="C20" s="104" t="s">
        <v>33</v>
      </c>
      <c r="D20" s="241" t="s">
        <v>43</v>
      </c>
      <c r="E20" s="242"/>
      <c r="F20" s="243"/>
      <c r="G20" s="244"/>
      <c r="H20" s="252">
        <f>'SO 110'!N28</f>
        <v>0</v>
      </c>
      <c r="I20" s="253"/>
    </row>
    <row r="21" spans="1:14" s="101" customFormat="1" ht="20.100000000000001" customHeight="1" x14ac:dyDescent="0.2">
      <c r="A21" s="105"/>
      <c r="B21" s="106"/>
      <c r="C21" s="104" t="s">
        <v>34</v>
      </c>
      <c r="D21" s="241" t="s">
        <v>44</v>
      </c>
      <c r="E21" s="242"/>
      <c r="F21" s="243"/>
      <c r="G21" s="244"/>
      <c r="H21" s="252">
        <f>'SO 111'!F18</f>
        <v>0</v>
      </c>
      <c r="I21" s="253"/>
    </row>
    <row r="22" spans="1:14" s="101" customFormat="1" ht="20.100000000000001" customHeight="1" x14ac:dyDescent="0.2">
      <c r="A22" s="105"/>
      <c r="B22" s="106"/>
      <c r="C22" s="104" t="s">
        <v>35</v>
      </c>
      <c r="D22" s="241" t="s">
        <v>45</v>
      </c>
      <c r="E22" s="242"/>
      <c r="F22" s="243"/>
      <c r="G22" s="244"/>
      <c r="H22" s="245">
        <f>'SO 112'!F144</f>
        <v>0</v>
      </c>
      <c r="I22" s="246"/>
    </row>
    <row r="23" spans="1:14" s="101" customFormat="1" ht="20.100000000000001" customHeight="1" x14ac:dyDescent="0.2">
      <c r="A23" s="105"/>
      <c r="B23" s="106"/>
      <c r="C23" s="104" t="s">
        <v>290</v>
      </c>
      <c r="D23" s="241" t="s">
        <v>683</v>
      </c>
      <c r="E23" s="242"/>
      <c r="F23" s="243"/>
      <c r="G23" s="244"/>
      <c r="H23" s="245">
        <f>'SO 10'!F61</f>
        <v>0</v>
      </c>
      <c r="I23" s="246"/>
    </row>
    <row r="24" spans="1:14" s="101" customFormat="1" ht="20.100000000000001" customHeight="1" thickBot="1" x14ac:dyDescent="0.25">
      <c r="A24" s="105"/>
      <c r="B24" s="106"/>
      <c r="C24" s="104" t="s">
        <v>775</v>
      </c>
      <c r="D24" s="241" t="s">
        <v>682</v>
      </c>
      <c r="E24" s="242"/>
      <c r="F24" s="243"/>
      <c r="G24" s="244"/>
      <c r="H24" s="245">
        <f>'Provozní soubory'!F11</f>
        <v>0</v>
      </c>
      <c r="I24" s="246"/>
    </row>
    <row r="25" spans="1:14" s="101" customFormat="1" ht="24.95" customHeight="1" thickBot="1" x14ac:dyDescent="0.25">
      <c r="A25" s="107" t="s">
        <v>5</v>
      </c>
      <c r="B25" s="108"/>
      <c r="C25" s="109"/>
      <c r="D25" s="258" t="s">
        <v>25</v>
      </c>
      <c r="E25" s="258"/>
      <c r="F25" s="259"/>
      <c r="G25" s="259"/>
      <c r="H25" s="260">
        <f>SUM(H13:I24)</f>
        <v>0</v>
      </c>
      <c r="I25" s="261"/>
    </row>
    <row r="26" spans="1:14" s="101" customFormat="1" ht="20.100000000000001" customHeight="1" x14ac:dyDescent="0.2">
      <c r="A26" s="110" t="s">
        <v>6</v>
      </c>
      <c r="B26" s="111"/>
      <c r="C26" s="112"/>
      <c r="D26" s="241" t="s">
        <v>49</v>
      </c>
      <c r="E26" s="242"/>
      <c r="F26" s="243"/>
      <c r="G26" s="244"/>
      <c r="H26" s="262">
        <v>0</v>
      </c>
      <c r="I26" s="263"/>
    </row>
    <row r="27" spans="1:14" s="101" customFormat="1" ht="20.100000000000001" customHeight="1" thickBot="1" x14ac:dyDescent="0.25">
      <c r="A27" s="110" t="s">
        <v>7</v>
      </c>
      <c r="B27" s="111"/>
      <c r="C27" s="112"/>
      <c r="D27" s="241" t="s">
        <v>50</v>
      </c>
      <c r="E27" s="242"/>
      <c r="F27" s="243"/>
      <c r="G27" s="244"/>
      <c r="H27" s="276">
        <v>0</v>
      </c>
      <c r="I27" s="277"/>
    </row>
    <row r="28" spans="1:14" s="101" customFormat="1" ht="45" customHeight="1" thickTop="1" thickBot="1" x14ac:dyDescent="0.25">
      <c r="A28" s="113" t="s">
        <v>943</v>
      </c>
      <c r="B28" s="114"/>
      <c r="C28" s="115" t="s">
        <v>936</v>
      </c>
      <c r="D28" s="265" t="s">
        <v>994</v>
      </c>
      <c r="E28" s="242"/>
      <c r="F28" s="243"/>
      <c r="G28" s="266"/>
      <c r="H28" s="267">
        <f>VRN!F20</f>
        <v>0</v>
      </c>
      <c r="I28" s="268"/>
    </row>
    <row r="29" spans="1:14" s="101" customFormat="1" ht="23.25" customHeight="1" thickTop="1" thickBot="1" x14ac:dyDescent="0.25">
      <c r="A29" s="110" t="s">
        <v>8</v>
      </c>
      <c r="B29" s="111"/>
      <c r="C29" s="112"/>
      <c r="D29" s="241" t="s">
        <v>49</v>
      </c>
      <c r="E29" s="242"/>
      <c r="F29" s="243"/>
      <c r="G29" s="244"/>
      <c r="H29" s="269">
        <v>0</v>
      </c>
      <c r="I29" s="270"/>
    </row>
    <row r="30" spans="1:14" s="101" customFormat="1" ht="23.25" customHeight="1" thickTop="1" thickBot="1" x14ac:dyDescent="0.25">
      <c r="A30" s="116" t="s">
        <v>47</v>
      </c>
      <c r="B30" s="117"/>
      <c r="C30" s="118"/>
      <c r="D30" s="119"/>
      <c r="E30" s="120"/>
      <c r="F30" s="272"/>
      <c r="G30" s="272"/>
      <c r="H30" s="273">
        <f>H25+H28</f>
        <v>0</v>
      </c>
      <c r="I30" s="274"/>
    </row>
    <row r="31" spans="1:14" s="101" customFormat="1" ht="23.25" customHeight="1" x14ac:dyDescent="0.2">
      <c r="A31" s="121" t="s">
        <v>9</v>
      </c>
      <c r="B31" s="122"/>
      <c r="C31" s="123"/>
      <c r="D31" s="124"/>
      <c r="E31" s="125"/>
      <c r="F31" s="126"/>
      <c r="G31" s="126"/>
      <c r="H31" s="126"/>
      <c r="I31" s="127"/>
    </row>
    <row r="32" spans="1:14" s="101" customFormat="1" ht="23.25" customHeight="1" thickBot="1" x14ac:dyDescent="0.25">
      <c r="A32" s="121" t="s">
        <v>1</v>
      </c>
      <c r="B32" s="122"/>
      <c r="C32" s="123"/>
      <c r="D32" s="128">
        <v>21</v>
      </c>
      <c r="E32" s="125" t="s">
        <v>0</v>
      </c>
      <c r="F32" s="275">
        <f>0.21*H30</f>
        <v>0</v>
      </c>
      <c r="G32" s="275"/>
      <c r="H32" s="275"/>
      <c r="I32" s="129" t="s">
        <v>942</v>
      </c>
    </row>
    <row r="33" spans="1:14" s="101" customFormat="1" ht="23.25" customHeight="1" thickBot="1" x14ac:dyDescent="0.25">
      <c r="A33" s="130" t="s">
        <v>48</v>
      </c>
      <c r="B33" s="131"/>
      <c r="C33" s="131"/>
      <c r="D33" s="131"/>
      <c r="E33" s="131"/>
      <c r="F33" s="264">
        <f>H30+F32</f>
        <v>0</v>
      </c>
      <c r="G33" s="264"/>
      <c r="H33" s="264"/>
      <c r="I33" s="132" t="s">
        <v>942</v>
      </c>
    </row>
    <row r="34" spans="1:14" s="101" customFormat="1" ht="8.25" customHeight="1" thickTop="1" x14ac:dyDescent="0.2">
      <c r="A34" s="271"/>
      <c r="B34" s="271"/>
      <c r="C34" s="271"/>
      <c r="D34" s="271"/>
      <c r="E34" s="271"/>
      <c r="F34" s="271"/>
      <c r="G34" s="271"/>
      <c r="H34" s="271"/>
      <c r="I34" s="271"/>
    </row>
    <row r="35" spans="1:14" s="101" customFormat="1" ht="23.25" customHeight="1" x14ac:dyDescent="0.25">
      <c r="A35" s="133" t="s">
        <v>15</v>
      </c>
      <c r="B35" s="134"/>
      <c r="C35" s="134"/>
      <c r="D35" s="134"/>
      <c r="E35" s="134"/>
      <c r="F35" s="135"/>
      <c r="G35" s="134"/>
      <c r="H35" s="135"/>
      <c r="I35" s="135"/>
      <c r="J35" s="134"/>
      <c r="K35" s="134"/>
      <c r="L35" s="134"/>
      <c r="M35" s="134"/>
      <c r="N35" s="134"/>
    </row>
    <row r="36" spans="1:14" s="101" customFormat="1" ht="15" customHeight="1" x14ac:dyDescent="0.2">
      <c r="A36" s="1" t="s">
        <v>16</v>
      </c>
      <c r="B36" s="134"/>
      <c r="C36" s="134"/>
      <c r="D36" s="134"/>
      <c r="E36" s="134"/>
      <c r="F36" s="135"/>
      <c r="G36" s="134"/>
      <c r="H36" s="135"/>
      <c r="I36" s="135"/>
      <c r="J36" s="134"/>
      <c r="K36" s="134"/>
      <c r="L36" s="134"/>
      <c r="M36" s="134"/>
      <c r="N36" s="134"/>
    </row>
    <row r="37" spans="1:14" s="101" customFormat="1" ht="15" customHeight="1" x14ac:dyDescent="0.2">
      <c r="A37" s="1" t="s">
        <v>24</v>
      </c>
      <c r="B37" s="134"/>
      <c r="C37" s="134"/>
      <c r="D37" s="134"/>
      <c r="E37" s="134"/>
      <c r="F37" s="135"/>
      <c r="G37" s="134"/>
      <c r="H37" s="135"/>
      <c r="I37" s="135"/>
      <c r="J37" s="134"/>
      <c r="K37" s="134"/>
      <c r="L37" s="134"/>
      <c r="M37" s="134"/>
      <c r="N37" s="134"/>
    </row>
    <row r="38" spans="1:14" s="101" customFormat="1" ht="15" customHeight="1" x14ac:dyDescent="0.2">
      <c r="A38" s="1" t="s">
        <v>23</v>
      </c>
      <c r="B38" s="134"/>
      <c r="C38" s="134"/>
      <c r="D38" s="134"/>
      <c r="E38" s="134"/>
      <c r="F38" s="135"/>
      <c r="G38" s="134"/>
      <c r="H38" s="135"/>
      <c r="I38" s="135"/>
      <c r="J38" s="134"/>
      <c r="K38" s="134"/>
      <c r="L38" s="134"/>
      <c r="M38" s="134"/>
      <c r="N38" s="134"/>
    </row>
    <row r="39" spans="1:14" s="101" customFormat="1" ht="15" customHeight="1" x14ac:dyDescent="0.2">
      <c r="A39" s="1" t="s">
        <v>939</v>
      </c>
      <c r="B39" s="134"/>
      <c r="C39" s="134"/>
      <c r="D39" s="134"/>
      <c r="E39" s="134"/>
      <c r="F39" s="135"/>
      <c r="G39" s="134"/>
      <c r="H39" s="135"/>
      <c r="I39" s="135"/>
      <c r="J39" s="134"/>
      <c r="K39" s="134"/>
      <c r="L39" s="134"/>
      <c r="M39" s="134"/>
      <c r="N39" s="134"/>
    </row>
    <row r="40" spans="1:14" s="101" customFormat="1" ht="15" customHeight="1" x14ac:dyDescent="0.2">
      <c r="A40" s="1" t="s">
        <v>940</v>
      </c>
      <c r="B40" s="134"/>
      <c r="C40" s="134"/>
      <c r="D40" s="134"/>
      <c r="E40" s="134"/>
      <c r="F40" s="135"/>
      <c r="G40" s="134"/>
      <c r="H40" s="135"/>
      <c r="I40" s="135"/>
      <c r="J40" s="134"/>
      <c r="K40" s="134"/>
      <c r="L40" s="134"/>
      <c r="M40" s="134"/>
      <c r="N40" s="134"/>
    </row>
    <row r="41" spans="1:14" s="101" customFormat="1" ht="15" customHeight="1" x14ac:dyDescent="0.2">
      <c r="A41" s="1" t="s">
        <v>941</v>
      </c>
      <c r="B41" s="134"/>
      <c r="C41" s="134"/>
      <c r="D41" s="134"/>
      <c r="E41" s="134"/>
      <c r="F41" s="135"/>
      <c r="G41" s="134"/>
      <c r="H41" s="135"/>
      <c r="I41" s="135"/>
      <c r="J41" s="134"/>
      <c r="K41" s="134"/>
      <c r="L41" s="134"/>
      <c r="M41" s="134"/>
      <c r="N41" s="134"/>
    </row>
    <row r="42" spans="1:14" s="101" customFormat="1" ht="15" customHeight="1" x14ac:dyDescent="0.2">
      <c r="A42" s="1" t="s">
        <v>1016</v>
      </c>
      <c r="B42" s="134"/>
      <c r="C42" s="134"/>
      <c r="D42" s="134"/>
      <c r="E42" s="134"/>
      <c r="F42" s="135"/>
      <c r="G42" s="134"/>
      <c r="H42" s="135"/>
      <c r="I42" s="135"/>
      <c r="J42" s="134"/>
      <c r="K42" s="134"/>
      <c r="L42" s="134"/>
      <c r="M42" s="134"/>
      <c r="N42" s="134"/>
    </row>
    <row r="43" spans="1:14" s="101" customFormat="1" ht="15" customHeight="1" x14ac:dyDescent="0.2">
      <c r="A43" s="2" t="s">
        <v>995</v>
      </c>
      <c r="B43" s="134"/>
      <c r="C43" s="134"/>
      <c r="D43" s="134"/>
      <c r="E43" s="134"/>
      <c r="F43" s="135"/>
      <c r="G43" s="134"/>
      <c r="H43" s="135"/>
      <c r="I43" s="135"/>
      <c r="J43" s="134"/>
      <c r="K43" s="134"/>
      <c r="L43" s="134"/>
      <c r="M43" s="134"/>
      <c r="N43" s="134"/>
    </row>
    <row r="44" spans="1:14" s="101" customFormat="1" ht="7.5" customHeight="1" x14ac:dyDescent="0.2">
      <c r="A44" s="1"/>
      <c r="B44" s="134"/>
      <c r="C44" s="134"/>
      <c r="D44" s="134"/>
      <c r="E44" s="134"/>
      <c r="F44" s="135"/>
      <c r="G44" s="134"/>
      <c r="H44" s="135"/>
      <c r="I44" s="135"/>
      <c r="J44" s="134"/>
      <c r="K44" s="134"/>
      <c r="L44" s="134"/>
      <c r="M44" s="134"/>
      <c r="N44" s="134"/>
    </row>
    <row r="45" spans="1:14" s="101" customFormat="1" ht="15" customHeight="1" x14ac:dyDescent="0.2">
      <c r="A45" s="1" t="s">
        <v>1018</v>
      </c>
      <c r="B45" s="134"/>
      <c r="C45" s="134"/>
      <c r="D45" s="134"/>
      <c r="E45" s="134"/>
      <c r="F45" s="135"/>
      <c r="G45" s="134"/>
      <c r="H45" s="135"/>
      <c r="I45" s="135"/>
      <c r="J45" s="134"/>
      <c r="K45" s="134"/>
      <c r="L45" s="134"/>
      <c r="M45" s="134"/>
      <c r="N45" s="134"/>
    </row>
    <row r="46" spans="1:14" s="101" customFormat="1" ht="8.25" customHeight="1" x14ac:dyDescent="0.2">
      <c r="A46" s="1"/>
      <c r="B46" s="134"/>
      <c r="C46" s="134"/>
      <c r="D46" s="134"/>
      <c r="E46" s="134"/>
      <c r="F46" s="135"/>
      <c r="G46" s="134"/>
      <c r="H46" s="135"/>
      <c r="I46" s="135"/>
      <c r="J46" s="134"/>
      <c r="K46" s="134"/>
      <c r="L46" s="134"/>
      <c r="M46" s="134"/>
      <c r="N46" s="134"/>
    </row>
    <row r="47" spans="1:14" s="101" customFormat="1" ht="15" customHeight="1" x14ac:dyDescent="0.2">
      <c r="A47" s="234" t="s">
        <v>1014</v>
      </c>
      <c r="B47" s="134"/>
      <c r="C47" s="134"/>
      <c r="D47" s="134"/>
      <c r="E47" s="134"/>
      <c r="F47" s="135"/>
      <c r="G47" s="134"/>
      <c r="H47" s="135"/>
      <c r="I47" s="135"/>
      <c r="J47" s="134"/>
      <c r="K47" s="134"/>
      <c r="L47" s="134"/>
      <c r="M47" s="134"/>
      <c r="N47" s="134"/>
    </row>
    <row r="48" spans="1:14" s="101" customFormat="1" ht="15" customHeight="1" x14ac:dyDescent="0.2">
      <c r="A48" s="234" t="s">
        <v>1015</v>
      </c>
      <c r="B48" s="134"/>
      <c r="C48" s="134"/>
      <c r="D48" s="134"/>
      <c r="E48" s="134"/>
      <c r="F48" s="135"/>
      <c r="G48" s="134"/>
      <c r="H48" s="135"/>
      <c r="I48" s="135"/>
      <c r="J48" s="134"/>
      <c r="K48" s="134"/>
      <c r="L48" s="134"/>
      <c r="M48" s="134"/>
      <c r="N48" s="134"/>
    </row>
    <row r="49" spans="1:14" s="101" customFormat="1" ht="15" customHeight="1" x14ac:dyDescent="0.2">
      <c r="A49" s="2" t="s">
        <v>1013</v>
      </c>
      <c r="B49" s="134"/>
      <c r="C49" s="134"/>
      <c r="D49" s="134"/>
      <c r="E49" s="134"/>
      <c r="F49" s="135"/>
      <c r="G49" s="134"/>
      <c r="H49" s="135"/>
      <c r="I49" s="135"/>
      <c r="J49" s="134"/>
      <c r="K49" s="134"/>
      <c r="L49" s="134"/>
      <c r="M49" s="134"/>
      <c r="N49" s="134"/>
    </row>
    <row r="50" spans="1:14" s="101" customFormat="1" ht="15" customHeight="1" x14ac:dyDescent="0.2">
      <c r="A50" s="234" t="s">
        <v>1011</v>
      </c>
      <c r="B50" s="134"/>
      <c r="C50" s="134"/>
      <c r="D50" s="134"/>
      <c r="E50" s="134"/>
      <c r="F50" s="135"/>
      <c r="G50" s="134"/>
      <c r="H50" s="135"/>
      <c r="I50" s="135"/>
      <c r="J50" s="134"/>
      <c r="K50" s="134"/>
      <c r="L50" s="134"/>
      <c r="M50" s="134"/>
      <c r="N50" s="134"/>
    </row>
    <row r="51" spans="1:14" s="101" customFormat="1" ht="15" customHeight="1" x14ac:dyDescent="0.2">
      <c r="A51" s="234" t="s">
        <v>1012</v>
      </c>
      <c r="B51" s="134"/>
      <c r="C51" s="134"/>
      <c r="D51" s="134"/>
      <c r="E51" s="134"/>
      <c r="F51" s="135"/>
      <c r="G51" s="134"/>
      <c r="H51" s="135"/>
      <c r="I51" s="135"/>
      <c r="J51" s="134"/>
      <c r="K51" s="134"/>
      <c r="L51" s="134"/>
      <c r="M51" s="134"/>
      <c r="N51" s="134"/>
    </row>
    <row r="52" spans="1:14" s="101" customFormat="1" ht="12.75" customHeight="1" x14ac:dyDescent="0.2">
      <c r="A52" s="2"/>
      <c r="B52" s="134"/>
      <c r="C52" s="134"/>
      <c r="D52" s="134"/>
      <c r="E52" s="134"/>
      <c r="F52" s="135"/>
      <c r="G52" s="134"/>
      <c r="H52" s="135"/>
      <c r="I52" s="135"/>
      <c r="J52" s="134"/>
      <c r="K52" s="134"/>
      <c r="L52" s="134"/>
      <c r="M52" s="134"/>
      <c r="N52" s="134"/>
    </row>
    <row r="53" spans="1:14" s="134" customFormat="1" ht="13.5" customHeight="1" x14ac:dyDescent="0.2">
      <c r="A53" s="56"/>
      <c r="B53" s="56"/>
      <c r="C53" s="56"/>
      <c r="D53" s="56"/>
      <c r="E53" s="56"/>
      <c r="F53" s="136"/>
      <c r="G53" s="56"/>
      <c r="H53" s="136"/>
      <c r="I53" s="136"/>
      <c r="J53" s="56"/>
      <c r="K53" s="56"/>
      <c r="L53" s="56"/>
      <c r="M53" s="56"/>
      <c r="N53" s="56"/>
    </row>
    <row r="54" spans="1:14" s="134" customFormat="1" ht="17.100000000000001" customHeight="1" x14ac:dyDescent="0.2">
      <c r="A54" s="56"/>
      <c r="B54" s="56"/>
      <c r="C54" s="56"/>
      <c r="D54" s="56"/>
      <c r="E54" s="56"/>
      <c r="F54" s="136"/>
      <c r="G54" s="56"/>
      <c r="H54" s="136"/>
      <c r="I54" s="136"/>
      <c r="J54" s="56"/>
      <c r="K54" s="56"/>
      <c r="L54" s="56"/>
      <c r="M54" s="56"/>
      <c r="N54" s="56"/>
    </row>
    <row r="55" spans="1:14" s="134" customFormat="1" ht="17.100000000000001" customHeight="1" x14ac:dyDescent="0.2">
      <c r="A55" s="56"/>
      <c r="B55" s="56"/>
      <c r="C55" s="56"/>
      <c r="D55" s="56"/>
      <c r="E55" s="56"/>
      <c r="F55" s="136"/>
      <c r="G55" s="56"/>
      <c r="H55" s="136"/>
      <c r="I55" s="136"/>
      <c r="J55" s="56"/>
      <c r="K55" s="56"/>
      <c r="L55" s="56"/>
      <c r="M55" s="56"/>
      <c r="N55" s="56"/>
    </row>
    <row r="56" spans="1:14" s="134" customFormat="1" ht="17.100000000000001" customHeight="1" x14ac:dyDescent="0.2">
      <c r="A56" s="56"/>
      <c r="B56" s="56"/>
      <c r="C56" s="56"/>
      <c r="D56" s="56"/>
      <c r="E56" s="56"/>
      <c r="F56" s="136"/>
      <c r="G56" s="56"/>
      <c r="H56" s="136"/>
      <c r="I56" s="136"/>
      <c r="J56" s="56"/>
      <c r="K56" s="56"/>
      <c r="L56" s="56"/>
      <c r="M56" s="56"/>
      <c r="N56" s="56"/>
    </row>
    <row r="57" spans="1:14" s="134" customFormat="1" ht="17.100000000000001" customHeight="1" x14ac:dyDescent="0.2">
      <c r="A57" s="56"/>
      <c r="B57" s="56"/>
      <c r="C57" s="56"/>
      <c r="D57" s="56"/>
      <c r="E57" s="56"/>
      <c r="F57" s="136"/>
      <c r="G57" s="56"/>
      <c r="H57" s="136"/>
      <c r="I57" s="136"/>
      <c r="J57" s="56"/>
      <c r="K57" s="56"/>
      <c r="L57" s="56"/>
      <c r="M57" s="56"/>
      <c r="N57" s="56"/>
    </row>
    <row r="58" spans="1:14" s="134" customFormat="1" ht="17.100000000000001" customHeight="1" x14ac:dyDescent="0.2">
      <c r="A58" s="56"/>
      <c r="B58" s="56"/>
      <c r="C58" s="56"/>
      <c r="D58" s="56"/>
      <c r="E58" s="56"/>
      <c r="F58" s="136"/>
      <c r="G58" s="56"/>
      <c r="H58" s="136"/>
      <c r="I58" s="136"/>
      <c r="J58" s="56"/>
      <c r="K58" s="56"/>
      <c r="L58" s="56"/>
      <c r="M58" s="56"/>
      <c r="N58" s="56"/>
    </row>
    <row r="59" spans="1:14" s="134" customFormat="1" ht="17.100000000000001" customHeight="1" x14ac:dyDescent="0.2">
      <c r="A59" s="56"/>
      <c r="B59" s="56"/>
      <c r="C59" s="56"/>
      <c r="D59" s="56"/>
      <c r="E59" s="56"/>
      <c r="F59" s="136"/>
      <c r="G59" s="56"/>
      <c r="H59" s="136"/>
      <c r="I59" s="136"/>
      <c r="J59" s="56"/>
      <c r="K59" s="56"/>
      <c r="L59" s="56"/>
      <c r="M59" s="56"/>
      <c r="N59" s="56"/>
    </row>
    <row r="60" spans="1:14" s="134" customFormat="1" ht="17.100000000000001" customHeight="1" x14ac:dyDescent="0.2">
      <c r="A60" s="56"/>
      <c r="B60" s="56"/>
      <c r="C60" s="56"/>
      <c r="D60" s="56"/>
      <c r="E60" s="56"/>
      <c r="F60" s="136"/>
      <c r="G60" s="56"/>
      <c r="H60" s="136"/>
      <c r="I60" s="136"/>
      <c r="J60" s="56"/>
      <c r="K60" s="56"/>
      <c r="L60" s="56"/>
      <c r="M60" s="56"/>
      <c r="N60" s="56"/>
    </row>
    <row r="61" spans="1:14" s="134" customFormat="1" ht="17.100000000000001" customHeight="1" x14ac:dyDescent="0.2">
      <c r="A61" s="56"/>
      <c r="B61" s="56"/>
      <c r="C61" s="56"/>
      <c r="D61" s="56"/>
      <c r="E61" s="56"/>
      <c r="F61" s="136"/>
      <c r="G61" s="56"/>
      <c r="H61" s="136"/>
      <c r="I61" s="136"/>
      <c r="J61" s="56"/>
      <c r="K61" s="56"/>
      <c r="L61" s="56"/>
      <c r="M61" s="56"/>
      <c r="N61" s="56"/>
    </row>
    <row r="62" spans="1:14" s="134" customFormat="1" ht="17.100000000000001" customHeight="1" x14ac:dyDescent="0.2">
      <c r="A62" s="56"/>
      <c r="B62" s="56"/>
      <c r="C62" s="56"/>
      <c r="D62" s="56"/>
      <c r="E62" s="56"/>
      <c r="F62" s="136"/>
      <c r="G62" s="56"/>
      <c r="H62" s="136"/>
      <c r="I62" s="136"/>
      <c r="J62" s="56"/>
      <c r="K62" s="56"/>
      <c r="L62" s="56"/>
      <c r="M62" s="56"/>
      <c r="N62" s="56"/>
    </row>
    <row r="63" spans="1:14" s="134" customFormat="1" ht="17.100000000000001" customHeight="1" x14ac:dyDescent="0.2">
      <c r="A63" s="56"/>
      <c r="B63" s="56"/>
      <c r="C63" s="56"/>
      <c r="D63" s="56"/>
      <c r="E63" s="56"/>
      <c r="F63" s="136"/>
      <c r="G63" s="56"/>
      <c r="H63" s="136"/>
      <c r="I63" s="136"/>
      <c r="J63" s="56"/>
      <c r="K63" s="56"/>
      <c r="L63" s="56"/>
      <c r="M63" s="56"/>
      <c r="N63" s="56"/>
    </row>
  </sheetData>
  <sheetProtection password="CC4E" sheet="1" objects="1" scenarios="1"/>
  <customSheetViews>
    <customSheetView guid="{B7E7C763-C459-487D-8ABA-5CFDDFBD5A84}" showPageBreaks="1" showGridLines="0" fitToPage="1" printArea="1" hiddenColumns="1" topLeftCell="B1">
      <selection activeCell="L13" sqref="L13"/>
      <pageMargins left="0.39370078740157483" right="0.19685039370078741" top="0.39370078740157483" bottom="0.39370078740157483" header="0" footer="0.19685039370078741"/>
      <pageSetup paperSize="9" scale="98" fitToHeight="9999" orientation="portrait" horizontalDpi="300" verticalDpi="300" r:id="rId1"/>
      <headerFooter alignWithMargins="0">
        <oddFooter>&amp;L&amp;9Zpracováno programem &amp;"Arial CE,tučné"BUILDpower S,  © RTS, a.s.&amp;R&amp;9Stránka &amp;P z &amp;N</oddFooter>
      </headerFooter>
    </customSheetView>
  </customSheetViews>
  <mergeCells count="61">
    <mergeCell ref="A34:I34"/>
    <mergeCell ref="D15:E15"/>
    <mergeCell ref="F15:G15"/>
    <mergeCell ref="H15:I15"/>
    <mergeCell ref="D17:E17"/>
    <mergeCell ref="F17:G17"/>
    <mergeCell ref="H17:I17"/>
    <mergeCell ref="D16:E16"/>
    <mergeCell ref="F16:G16"/>
    <mergeCell ref="H16:I16"/>
    <mergeCell ref="F30:G30"/>
    <mergeCell ref="H30:I30"/>
    <mergeCell ref="F32:H32"/>
    <mergeCell ref="D27:E27"/>
    <mergeCell ref="F27:G27"/>
    <mergeCell ref="H27:I27"/>
    <mergeCell ref="F33:H33"/>
    <mergeCell ref="D28:E28"/>
    <mergeCell ref="F28:G28"/>
    <mergeCell ref="H28:I28"/>
    <mergeCell ref="D29:E29"/>
    <mergeCell ref="F29:G29"/>
    <mergeCell ref="H29:I29"/>
    <mergeCell ref="D25:E25"/>
    <mergeCell ref="F25:G25"/>
    <mergeCell ref="H25:I25"/>
    <mergeCell ref="D26:E26"/>
    <mergeCell ref="F26:G26"/>
    <mergeCell ref="H26:I26"/>
    <mergeCell ref="D21:E21"/>
    <mergeCell ref="F21:G21"/>
    <mergeCell ref="H21:I21"/>
    <mergeCell ref="D20:E20"/>
    <mergeCell ref="D22:E22"/>
    <mergeCell ref="F22:G22"/>
    <mergeCell ref="H22:I22"/>
    <mergeCell ref="D14:E14"/>
    <mergeCell ref="F14:G14"/>
    <mergeCell ref="H14:I14"/>
    <mergeCell ref="F13:G13"/>
    <mergeCell ref="F20:G20"/>
    <mergeCell ref="H20:I20"/>
    <mergeCell ref="D18:E18"/>
    <mergeCell ref="F18:G18"/>
    <mergeCell ref="H18:I18"/>
    <mergeCell ref="D19:E19"/>
    <mergeCell ref="F19:G19"/>
    <mergeCell ref="H19:I19"/>
    <mergeCell ref="A1:I1"/>
    <mergeCell ref="C9:F9"/>
    <mergeCell ref="C10:F10"/>
    <mergeCell ref="H13:I13"/>
    <mergeCell ref="C2:I2"/>
    <mergeCell ref="C8:F8"/>
    <mergeCell ref="D13:E13"/>
    <mergeCell ref="D24:E24"/>
    <mergeCell ref="F24:G24"/>
    <mergeCell ref="H24:I24"/>
    <mergeCell ref="D23:E23"/>
    <mergeCell ref="F23:G23"/>
    <mergeCell ref="H23:I23"/>
  </mergeCells>
  <phoneticPr fontId="0" type="noConversion"/>
  <pageMargins left="0.39370078740157483" right="0.19685039370078741" top="0.59055118110236227" bottom="0.39370078740157483" header="0" footer="0.19685039370078741"/>
  <pageSetup paperSize="9" scale="96" fitToHeight="9999" orientation="portrait" horizontalDpi="300" verticalDpi="300" r:id="rId2"/>
  <headerFooter alignWithMargins="0"/>
  <ignoredErrors>
    <ignoredError sqref="H5" numberStoredAsText="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02"/>
  <sheetViews>
    <sheetView tabSelected="1" view="pageBreakPreview" zoomScaleNormal="100" zoomScaleSheetLayoutView="100" workbookViewId="0">
      <selection activeCell="E7" sqref="E7"/>
    </sheetView>
  </sheetViews>
  <sheetFormatPr defaultRowHeight="12.75" x14ac:dyDescent="0.2"/>
  <cols>
    <col min="1" max="1" width="7.42578125" style="8" customWidth="1"/>
    <col min="2" max="2" width="118.140625" style="9" customWidth="1"/>
    <col min="3" max="3" width="11.85546875" style="40" customWidth="1"/>
    <col min="4" max="4" width="9.28515625" style="40" customWidth="1"/>
    <col min="5" max="5" width="14.140625" style="31" customWidth="1"/>
    <col min="6" max="6" width="16.28515625" style="41" customWidth="1"/>
    <col min="7" max="254" width="9.140625" style="11"/>
    <col min="255" max="255" width="7.42578125" style="11" customWidth="1"/>
    <col min="256" max="256" width="118.140625" style="11" customWidth="1"/>
    <col min="257" max="257" width="11.85546875" style="11" customWidth="1"/>
    <col min="258" max="258" width="9.28515625" style="11" customWidth="1"/>
    <col min="259" max="259" width="14.140625" style="11" customWidth="1"/>
    <col min="260" max="260" width="16.28515625" style="11" customWidth="1"/>
    <col min="261" max="510" width="9.140625" style="11"/>
    <col min="511" max="511" width="7.42578125" style="11" customWidth="1"/>
    <col min="512" max="512" width="118.140625" style="11" customWidth="1"/>
    <col min="513" max="513" width="11.85546875" style="11" customWidth="1"/>
    <col min="514" max="514" width="9.28515625" style="11" customWidth="1"/>
    <col min="515" max="515" width="14.140625" style="11" customWidth="1"/>
    <col min="516" max="516" width="16.28515625" style="11" customWidth="1"/>
    <col min="517" max="766" width="9.140625" style="11"/>
    <col min="767" max="767" width="7.42578125" style="11" customWidth="1"/>
    <col min="768" max="768" width="118.140625" style="11" customWidth="1"/>
    <col min="769" max="769" width="11.85546875" style="11" customWidth="1"/>
    <col min="770" max="770" width="9.28515625" style="11" customWidth="1"/>
    <col min="771" max="771" width="14.140625" style="11" customWidth="1"/>
    <col min="772" max="772" width="16.28515625" style="11" customWidth="1"/>
    <col min="773" max="1022" width="9.140625" style="11"/>
    <col min="1023" max="1023" width="7.42578125" style="11" customWidth="1"/>
    <col min="1024" max="1024" width="118.140625" style="11" customWidth="1"/>
    <col min="1025" max="1025" width="11.85546875" style="11" customWidth="1"/>
    <col min="1026" max="1026" width="9.28515625" style="11" customWidth="1"/>
    <col min="1027" max="1027" width="14.140625" style="11" customWidth="1"/>
    <col min="1028" max="1028" width="16.28515625" style="11" customWidth="1"/>
    <col min="1029" max="1278" width="9.140625" style="11"/>
    <col min="1279" max="1279" width="7.42578125" style="11" customWidth="1"/>
    <col min="1280" max="1280" width="118.140625" style="11" customWidth="1"/>
    <col min="1281" max="1281" width="11.85546875" style="11" customWidth="1"/>
    <col min="1282" max="1282" width="9.28515625" style="11" customWidth="1"/>
    <col min="1283" max="1283" width="14.140625" style="11" customWidth="1"/>
    <col min="1284" max="1284" width="16.28515625" style="11" customWidth="1"/>
    <col min="1285" max="1534" width="9.140625" style="11"/>
    <col min="1535" max="1535" width="7.42578125" style="11" customWidth="1"/>
    <col min="1536" max="1536" width="118.140625" style="11" customWidth="1"/>
    <col min="1537" max="1537" width="11.85546875" style="11" customWidth="1"/>
    <col min="1538" max="1538" width="9.28515625" style="11" customWidth="1"/>
    <col min="1539" max="1539" width="14.140625" style="11" customWidth="1"/>
    <col min="1540" max="1540" width="16.28515625" style="11" customWidth="1"/>
    <col min="1541" max="1790" width="9.140625" style="11"/>
    <col min="1791" max="1791" width="7.42578125" style="11" customWidth="1"/>
    <col min="1792" max="1792" width="118.140625" style="11" customWidth="1"/>
    <col min="1793" max="1793" width="11.85546875" style="11" customWidth="1"/>
    <col min="1794" max="1794" width="9.28515625" style="11" customWidth="1"/>
    <col min="1795" max="1795" width="14.140625" style="11" customWidth="1"/>
    <col min="1796" max="1796" width="16.28515625" style="11" customWidth="1"/>
    <col min="1797" max="2046" width="9.140625" style="11"/>
    <col min="2047" max="2047" width="7.42578125" style="11" customWidth="1"/>
    <col min="2048" max="2048" width="118.140625" style="11" customWidth="1"/>
    <col min="2049" max="2049" width="11.85546875" style="11" customWidth="1"/>
    <col min="2050" max="2050" width="9.28515625" style="11" customWidth="1"/>
    <col min="2051" max="2051" width="14.140625" style="11" customWidth="1"/>
    <col min="2052" max="2052" width="16.28515625" style="11" customWidth="1"/>
    <col min="2053" max="2302" width="9.140625" style="11"/>
    <col min="2303" max="2303" width="7.42578125" style="11" customWidth="1"/>
    <col min="2304" max="2304" width="118.140625" style="11" customWidth="1"/>
    <col min="2305" max="2305" width="11.85546875" style="11" customWidth="1"/>
    <col min="2306" max="2306" width="9.28515625" style="11" customWidth="1"/>
    <col min="2307" max="2307" width="14.140625" style="11" customWidth="1"/>
    <col min="2308" max="2308" width="16.28515625" style="11" customWidth="1"/>
    <col min="2309" max="2558" width="9.140625" style="11"/>
    <col min="2559" max="2559" width="7.42578125" style="11" customWidth="1"/>
    <col min="2560" max="2560" width="118.140625" style="11" customWidth="1"/>
    <col min="2561" max="2561" width="11.85546875" style="11" customWidth="1"/>
    <col min="2562" max="2562" width="9.28515625" style="11" customWidth="1"/>
    <col min="2563" max="2563" width="14.140625" style="11" customWidth="1"/>
    <col min="2564" max="2564" width="16.28515625" style="11" customWidth="1"/>
    <col min="2565" max="2814" width="9.140625" style="11"/>
    <col min="2815" max="2815" width="7.42578125" style="11" customWidth="1"/>
    <col min="2816" max="2816" width="118.140625" style="11" customWidth="1"/>
    <col min="2817" max="2817" width="11.85546875" style="11" customWidth="1"/>
    <col min="2818" max="2818" width="9.28515625" style="11" customWidth="1"/>
    <col min="2819" max="2819" width="14.140625" style="11" customWidth="1"/>
    <col min="2820" max="2820" width="16.28515625" style="11" customWidth="1"/>
    <col min="2821" max="3070" width="9.140625" style="11"/>
    <col min="3071" max="3071" width="7.42578125" style="11" customWidth="1"/>
    <col min="3072" max="3072" width="118.140625" style="11" customWidth="1"/>
    <col min="3073" max="3073" width="11.85546875" style="11" customWidth="1"/>
    <col min="3074" max="3074" width="9.28515625" style="11" customWidth="1"/>
    <col min="3075" max="3075" width="14.140625" style="11" customWidth="1"/>
    <col min="3076" max="3076" width="16.28515625" style="11" customWidth="1"/>
    <col min="3077" max="3326" width="9.140625" style="11"/>
    <col min="3327" max="3327" width="7.42578125" style="11" customWidth="1"/>
    <col min="3328" max="3328" width="118.140625" style="11" customWidth="1"/>
    <col min="3329" max="3329" width="11.85546875" style="11" customWidth="1"/>
    <col min="3330" max="3330" width="9.28515625" style="11" customWidth="1"/>
    <col min="3331" max="3331" width="14.140625" style="11" customWidth="1"/>
    <col min="3332" max="3332" width="16.28515625" style="11" customWidth="1"/>
    <col min="3333" max="3582" width="9.140625" style="11"/>
    <col min="3583" max="3583" width="7.42578125" style="11" customWidth="1"/>
    <col min="3584" max="3584" width="118.140625" style="11" customWidth="1"/>
    <col min="3585" max="3585" width="11.85546875" style="11" customWidth="1"/>
    <col min="3586" max="3586" width="9.28515625" style="11" customWidth="1"/>
    <col min="3587" max="3587" width="14.140625" style="11" customWidth="1"/>
    <col min="3588" max="3588" width="16.28515625" style="11" customWidth="1"/>
    <col min="3589" max="3838" width="9.140625" style="11"/>
    <col min="3839" max="3839" width="7.42578125" style="11" customWidth="1"/>
    <col min="3840" max="3840" width="118.140625" style="11" customWidth="1"/>
    <col min="3841" max="3841" width="11.85546875" style="11" customWidth="1"/>
    <col min="3842" max="3842" width="9.28515625" style="11" customWidth="1"/>
    <col min="3843" max="3843" width="14.140625" style="11" customWidth="1"/>
    <col min="3844" max="3844" width="16.28515625" style="11" customWidth="1"/>
    <col min="3845" max="4094" width="9.140625" style="11"/>
    <col min="4095" max="4095" width="7.42578125" style="11" customWidth="1"/>
    <col min="4096" max="4096" width="118.140625" style="11" customWidth="1"/>
    <col min="4097" max="4097" width="11.85546875" style="11" customWidth="1"/>
    <col min="4098" max="4098" width="9.28515625" style="11" customWidth="1"/>
    <col min="4099" max="4099" width="14.140625" style="11" customWidth="1"/>
    <col min="4100" max="4100" width="16.28515625" style="11" customWidth="1"/>
    <col min="4101" max="4350" width="9.140625" style="11"/>
    <col min="4351" max="4351" width="7.42578125" style="11" customWidth="1"/>
    <col min="4352" max="4352" width="118.140625" style="11" customWidth="1"/>
    <col min="4353" max="4353" width="11.85546875" style="11" customWidth="1"/>
    <col min="4354" max="4354" width="9.28515625" style="11" customWidth="1"/>
    <col min="4355" max="4355" width="14.140625" style="11" customWidth="1"/>
    <col min="4356" max="4356" width="16.28515625" style="11" customWidth="1"/>
    <col min="4357" max="4606" width="9.140625" style="11"/>
    <col min="4607" max="4607" width="7.42578125" style="11" customWidth="1"/>
    <col min="4608" max="4608" width="118.140625" style="11" customWidth="1"/>
    <col min="4609" max="4609" width="11.85546875" style="11" customWidth="1"/>
    <col min="4610" max="4610" width="9.28515625" style="11" customWidth="1"/>
    <col min="4611" max="4611" width="14.140625" style="11" customWidth="1"/>
    <col min="4612" max="4612" width="16.28515625" style="11" customWidth="1"/>
    <col min="4613" max="4862" width="9.140625" style="11"/>
    <col min="4863" max="4863" width="7.42578125" style="11" customWidth="1"/>
    <col min="4864" max="4864" width="118.140625" style="11" customWidth="1"/>
    <col min="4865" max="4865" width="11.85546875" style="11" customWidth="1"/>
    <col min="4866" max="4866" width="9.28515625" style="11" customWidth="1"/>
    <col min="4867" max="4867" width="14.140625" style="11" customWidth="1"/>
    <col min="4868" max="4868" width="16.28515625" style="11" customWidth="1"/>
    <col min="4869" max="5118" width="9.140625" style="11"/>
    <col min="5119" max="5119" width="7.42578125" style="11" customWidth="1"/>
    <col min="5120" max="5120" width="118.140625" style="11" customWidth="1"/>
    <col min="5121" max="5121" width="11.85546875" style="11" customWidth="1"/>
    <col min="5122" max="5122" width="9.28515625" style="11" customWidth="1"/>
    <col min="5123" max="5123" width="14.140625" style="11" customWidth="1"/>
    <col min="5124" max="5124" width="16.28515625" style="11" customWidth="1"/>
    <col min="5125" max="5374" width="9.140625" style="11"/>
    <col min="5375" max="5375" width="7.42578125" style="11" customWidth="1"/>
    <col min="5376" max="5376" width="118.140625" style="11" customWidth="1"/>
    <col min="5377" max="5377" width="11.85546875" style="11" customWidth="1"/>
    <col min="5378" max="5378" width="9.28515625" style="11" customWidth="1"/>
    <col min="5379" max="5379" width="14.140625" style="11" customWidth="1"/>
    <col min="5380" max="5380" width="16.28515625" style="11" customWidth="1"/>
    <col min="5381" max="5630" width="9.140625" style="11"/>
    <col min="5631" max="5631" width="7.42578125" style="11" customWidth="1"/>
    <col min="5632" max="5632" width="118.140625" style="11" customWidth="1"/>
    <col min="5633" max="5633" width="11.85546875" style="11" customWidth="1"/>
    <col min="5634" max="5634" width="9.28515625" style="11" customWidth="1"/>
    <col min="5635" max="5635" width="14.140625" style="11" customWidth="1"/>
    <col min="5636" max="5636" width="16.28515625" style="11" customWidth="1"/>
    <col min="5637" max="5886" width="9.140625" style="11"/>
    <col min="5887" max="5887" width="7.42578125" style="11" customWidth="1"/>
    <col min="5888" max="5888" width="118.140625" style="11" customWidth="1"/>
    <col min="5889" max="5889" width="11.85546875" style="11" customWidth="1"/>
    <col min="5890" max="5890" width="9.28515625" style="11" customWidth="1"/>
    <col min="5891" max="5891" width="14.140625" style="11" customWidth="1"/>
    <col min="5892" max="5892" width="16.28515625" style="11" customWidth="1"/>
    <col min="5893" max="6142" width="9.140625" style="11"/>
    <col min="6143" max="6143" width="7.42578125" style="11" customWidth="1"/>
    <col min="6144" max="6144" width="118.140625" style="11" customWidth="1"/>
    <col min="6145" max="6145" width="11.85546875" style="11" customWidth="1"/>
    <col min="6146" max="6146" width="9.28515625" style="11" customWidth="1"/>
    <col min="6147" max="6147" width="14.140625" style="11" customWidth="1"/>
    <col min="6148" max="6148" width="16.28515625" style="11" customWidth="1"/>
    <col min="6149" max="6398" width="9.140625" style="11"/>
    <col min="6399" max="6399" width="7.42578125" style="11" customWidth="1"/>
    <col min="6400" max="6400" width="118.140625" style="11" customWidth="1"/>
    <col min="6401" max="6401" width="11.85546875" style="11" customWidth="1"/>
    <col min="6402" max="6402" width="9.28515625" style="11" customWidth="1"/>
    <col min="6403" max="6403" width="14.140625" style="11" customWidth="1"/>
    <col min="6404" max="6404" width="16.28515625" style="11" customWidth="1"/>
    <col min="6405" max="6654" width="9.140625" style="11"/>
    <col min="6655" max="6655" width="7.42578125" style="11" customWidth="1"/>
    <col min="6656" max="6656" width="118.140625" style="11" customWidth="1"/>
    <col min="6657" max="6657" width="11.85546875" style="11" customWidth="1"/>
    <col min="6658" max="6658" width="9.28515625" style="11" customWidth="1"/>
    <col min="6659" max="6659" width="14.140625" style="11" customWidth="1"/>
    <col min="6660" max="6660" width="16.28515625" style="11" customWidth="1"/>
    <col min="6661" max="6910" width="9.140625" style="11"/>
    <col min="6911" max="6911" width="7.42578125" style="11" customWidth="1"/>
    <col min="6912" max="6912" width="118.140625" style="11" customWidth="1"/>
    <col min="6913" max="6913" width="11.85546875" style="11" customWidth="1"/>
    <col min="6914" max="6914" width="9.28515625" style="11" customWidth="1"/>
    <col min="6915" max="6915" width="14.140625" style="11" customWidth="1"/>
    <col min="6916" max="6916" width="16.28515625" style="11" customWidth="1"/>
    <col min="6917" max="7166" width="9.140625" style="11"/>
    <col min="7167" max="7167" width="7.42578125" style="11" customWidth="1"/>
    <col min="7168" max="7168" width="118.140625" style="11" customWidth="1"/>
    <col min="7169" max="7169" width="11.85546875" style="11" customWidth="1"/>
    <col min="7170" max="7170" width="9.28515625" style="11" customWidth="1"/>
    <col min="7171" max="7171" width="14.140625" style="11" customWidth="1"/>
    <col min="7172" max="7172" width="16.28515625" style="11" customWidth="1"/>
    <col min="7173" max="7422" width="9.140625" style="11"/>
    <col min="7423" max="7423" width="7.42578125" style="11" customWidth="1"/>
    <col min="7424" max="7424" width="118.140625" style="11" customWidth="1"/>
    <col min="7425" max="7425" width="11.85546875" style="11" customWidth="1"/>
    <col min="7426" max="7426" width="9.28515625" style="11" customWidth="1"/>
    <col min="7427" max="7427" width="14.140625" style="11" customWidth="1"/>
    <col min="7428" max="7428" width="16.28515625" style="11" customWidth="1"/>
    <col min="7429" max="7678" width="9.140625" style="11"/>
    <col min="7679" max="7679" width="7.42578125" style="11" customWidth="1"/>
    <col min="7680" max="7680" width="118.140625" style="11" customWidth="1"/>
    <col min="7681" max="7681" width="11.85546875" style="11" customWidth="1"/>
    <col min="7682" max="7682" width="9.28515625" style="11" customWidth="1"/>
    <col min="7683" max="7683" width="14.140625" style="11" customWidth="1"/>
    <col min="7684" max="7684" width="16.28515625" style="11" customWidth="1"/>
    <col min="7685" max="7934" width="9.140625" style="11"/>
    <col min="7935" max="7935" width="7.42578125" style="11" customWidth="1"/>
    <col min="7936" max="7936" width="118.140625" style="11" customWidth="1"/>
    <col min="7937" max="7937" width="11.85546875" style="11" customWidth="1"/>
    <col min="7938" max="7938" width="9.28515625" style="11" customWidth="1"/>
    <col min="7939" max="7939" width="14.140625" style="11" customWidth="1"/>
    <col min="7940" max="7940" width="16.28515625" style="11" customWidth="1"/>
    <col min="7941" max="8190" width="9.140625" style="11"/>
    <col min="8191" max="8191" width="7.42578125" style="11" customWidth="1"/>
    <col min="8192" max="8192" width="118.140625" style="11" customWidth="1"/>
    <col min="8193" max="8193" width="11.85546875" style="11" customWidth="1"/>
    <col min="8194" max="8194" width="9.28515625" style="11" customWidth="1"/>
    <col min="8195" max="8195" width="14.140625" style="11" customWidth="1"/>
    <col min="8196" max="8196" width="16.28515625" style="11" customWidth="1"/>
    <col min="8197" max="8446" width="9.140625" style="11"/>
    <col min="8447" max="8447" width="7.42578125" style="11" customWidth="1"/>
    <col min="8448" max="8448" width="118.140625" style="11" customWidth="1"/>
    <col min="8449" max="8449" width="11.85546875" style="11" customWidth="1"/>
    <col min="8450" max="8450" width="9.28515625" style="11" customWidth="1"/>
    <col min="8451" max="8451" width="14.140625" style="11" customWidth="1"/>
    <col min="8452" max="8452" width="16.28515625" style="11" customWidth="1"/>
    <col min="8453" max="8702" width="9.140625" style="11"/>
    <col min="8703" max="8703" width="7.42578125" style="11" customWidth="1"/>
    <col min="8704" max="8704" width="118.140625" style="11" customWidth="1"/>
    <col min="8705" max="8705" width="11.85546875" style="11" customWidth="1"/>
    <col min="8706" max="8706" width="9.28515625" style="11" customWidth="1"/>
    <col min="8707" max="8707" width="14.140625" style="11" customWidth="1"/>
    <col min="8708" max="8708" width="16.28515625" style="11" customWidth="1"/>
    <col min="8709" max="8958" width="9.140625" style="11"/>
    <col min="8959" max="8959" width="7.42578125" style="11" customWidth="1"/>
    <col min="8960" max="8960" width="118.140625" style="11" customWidth="1"/>
    <col min="8961" max="8961" width="11.85546875" style="11" customWidth="1"/>
    <col min="8962" max="8962" width="9.28515625" style="11" customWidth="1"/>
    <col min="8963" max="8963" width="14.140625" style="11" customWidth="1"/>
    <col min="8964" max="8964" width="16.28515625" style="11" customWidth="1"/>
    <col min="8965" max="9214" width="9.140625" style="11"/>
    <col min="9215" max="9215" width="7.42578125" style="11" customWidth="1"/>
    <col min="9216" max="9216" width="118.140625" style="11" customWidth="1"/>
    <col min="9217" max="9217" width="11.85546875" style="11" customWidth="1"/>
    <col min="9218" max="9218" width="9.28515625" style="11" customWidth="1"/>
    <col min="9219" max="9219" width="14.140625" style="11" customWidth="1"/>
    <col min="9220" max="9220" width="16.28515625" style="11" customWidth="1"/>
    <col min="9221" max="9470" width="9.140625" style="11"/>
    <col min="9471" max="9471" width="7.42578125" style="11" customWidth="1"/>
    <col min="9472" max="9472" width="118.140625" style="11" customWidth="1"/>
    <col min="9473" max="9473" width="11.85546875" style="11" customWidth="1"/>
    <col min="9474" max="9474" width="9.28515625" style="11" customWidth="1"/>
    <col min="9475" max="9475" width="14.140625" style="11" customWidth="1"/>
    <col min="9476" max="9476" width="16.28515625" style="11" customWidth="1"/>
    <col min="9477" max="9726" width="9.140625" style="11"/>
    <col min="9727" max="9727" width="7.42578125" style="11" customWidth="1"/>
    <col min="9728" max="9728" width="118.140625" style="11" customWidth="1"/>
    <col min="9729" max="9729" width="11.85546875" style="11" customWidth="1"/>
    <col min="9730" max="9730" width="9.28515625" style="11" customWidth="1"/>
    <col min="9731" max="9731" width="14.140625" style="11" customWidth="1"/>
    <col min="9732" max="9732" width="16.28515625" style="11" customWidth="1"/>
    <col min="9733" max="9982" width="9.140625" style="11"/>
    <col min="9983" max="9983" width="7.42578125" style="11" customWidth="1"/>
    <col min="9984" max="9984" width="118.140625" style="11" customWidth="1"/>
    <col min="9985" max="9985" width="11.85546875" style="11" customWidth="1"/>
    <col min="9986" max="9986" width="9.28515625" style="11" customWidth="1"/>
    <col min="9987" max="9987" width="14.140625" style="11" customWidth="1"/>
    <col min="9988" max="9988" width="16.28515625" style="11" customWidth="1"/>
    <col min="9989" max="10238" width="9.140625" style="11"/>
    <col min="10239" max="10239" width="7.42578125" style="11" customWidth="1"/>
    <col min="10240" max="10240" width="118.140625" style="11" customWidth="1"/>
    <col min="10241" max="10241" width="11.85546875" style="11" customWidth="1"/>
    <col min="10242" max="10242" width="9.28515625" style="11" customWidth="1"/>
    <col min="10243" max="10243" width="14.140625" style="11" customWidth="1"/>
    <col min="10244" max="10244" width="16.28515625" style="11" customWidth="1"/>
    <col min="10245" max="10494" width="9.140625" style="11"/>
    <col min="10495" max="10495" width="7.42578125" style="11" customWidth="1"/>
    <col min="10496" max="10496" width="118.140625" style="11" customWidth="1"/>
    <col min="10497" max="10497" width="11.85546875" style="11" customWidth="1"/>
    <col min="10498" max="10498" width="9.28515625" style="11" customWidth="1"/>
    <col min="10499" max="10499" width="14.140625" style="11" customWidth="1"/>
    <col min="10500" max="10500" width="16.28515625" style="11" customWidth="1"/>
    <col min="10501" max="10750" width="9.140625" style="11"/>
    <col min="10751" max="10751" width="7.42578125" style="11" customWidth="1"/>
    <col min="10752" max="10752" width="118.140625" style="11" customWidth="1"/>
    <col min="10753" max="10753" width="11.85546875" style="11" customWidth="1"/>
    <col min="10754" max="10754" width="9.28515625" style="11" customWidth="1"/>
    <col min="10755" max="10755" width="14.140625" style="11" customWidth="1"/>
    <col min="10756" max="10756" width="16.28515625" style="11" customWidth="1"/>
    <col min="10757" max="11006" width="9.140625" style="11"/>
    <col min="11007" max="11007" width="7.42578125" style="11" customWidth="1"/>
    <col min="11008" max="11008" width="118.140625" style="11" customWidth="1"/>
    <col min="11009" max="11009" width="11.85546875" style="11" customWidth="1"/>
    <col min="11010" max="11010" width="9.28515625" style="11" customWidth="1"/>
    <col min="11011" max="11011" width="14.140625" style="11" customWidth="1"/>
    <col min="11012" max="11012" width="16.28515625" style="11" customWidth="1"/>
    <col min="11013" max="11262" width="9.140625" style="11"/>
    <col min="11263" max="11263" width="7.42578125" style="11" customWidth="1"/>
    <col min="11264" max="11264" width="118.140625" style="11" customWidth="1"/>
    <col min="11265" max="11265" width="11.85546875" style="11" customWidth="1"/>
    <col min="11266" max="11266" width="9.28515625" style="11" customWidth="1"/>
    <col min="11267" max="11267" width="14.140625" style="11" customWidth="1"/>
    <col min="11268" max="11268" width="16.28515625" style="11" customWidth="1"/>
    <col min="11269" max="11518" width="9.140625" style="11"/>
    <col min="11519" max="11519" width="7.42578125" style="11" customWidth="1"/>
    <col min="11520" max="11520" width="118.140625" style="11" customWidth="1"/>
    <col min="11521" max="11521" width="11.85546875" style="11" customWidth="1"/>
    <col min="11522" max="11522" width="9.28515625" style="11" customWidth="1"/>
    <col min="11523" max="11523" width="14.140625" style="11" customWidth="1"/>
    <col min="11524" max="11524" width="16.28515625" style="11" customWidth="1"/>
    <col min="11525" max="11774" width="9.140625" style="11"/>
    <col min="11775" max="11775" width="7.42578125" style="11" customWidth="1"/>
    <col min="11776" max="11776" width="118.140625" style="11" customWidth="1"/>
    <col min="11777" max="11777" width="11.85546875" style="11" customWidth="1"/>
    <col min="11778" max="11778" width="9.28515625" style="11" customWidth="1"/>
    <col min="11779" max="11779" width="14.140625" style="11" customWidth="1"/>
    <col min="11780" max="11780" width="16.28515625" style="11" customWidth="1"/>
    <col min="11781" max="12030" width="9.140625" style="11"/>
    <col min="12031" max="12031" width="7.42578125" style="11" customWidth="1"/>
    <col min="12032" max="12032" width="118.140625" style="11" customWidth="1"/>
    <col min="12033" max="12033" width="11.85546875" style="11" customWidth="1"/>
    <col min="12034" max="12034" width="9.28515625" style="11" customWidth="1"/>
    <col min="12035" max="12035" width="14.140625" style="11" customWidth="1"/>
    <col min="12036" max="12036" width="16.28515625" style="11" customWidth="1"/>
    <col min="12037" max="12286" width="9.140625" style="11"/>
    <col min="12287" max="12287" width="7.42578125" style="11" customWidth="1"/>
    <col min="12288" max="12288" width="118.140625" style="11" customWidth="1"/>
    <col min="12289" max="12289" width="11.85546875" style="11" customWidth="1"/>
    <col min="12290" max="12290" width="9.28515625" style="11" customWidth="1"/>
    <col min="12291" max="12291" width="14.140625" style="11" customWidth="1"/>
    <col min="12292" max="12292" width="16.28515625" style="11" customWidth="1"/>
    <col min="12293" max="12542" width="9.140625" style="11"/>
    <col min="12543" max="12543" width="7.42578125" style="11" customWidth="1"/>
    <col min="12544" max="12544" width="118.140625" style="11" customWidth="1"/>
    <col min="12545" max="12545" width="11.85546875" style="11" customWidth="1"/>
    <col min="12546" max="12546" width="9.28515625" style="11" customWidth="1"/>
    <col min="12547" max="12547" width="14.140625" style="11" customWidth="1"/>
    <col min="12548" max="12548" width="16.28515625" style="11" customWidth="1"/>
    <col min="12549" max="12798" width="9.140625" style="11"/>
    <col min="12799" max="12799" width="7.42578125" style="11" customWidth="1"/>
    <col min="12800" max="12800" width="118.140625" style="11" customWidth="1"/>
    <col min="12801" max="12801" width="11.85546875" style="11" customWidth="1"/>
    <col min="12802" max="12802" width="9.28515625" style="11" customWidth="1"/>
    <col min="12803" max="12803" width="14.140625" style="11" customWidth="1"/>
    <col min="12804" max="12804" width="16.28515625" style="11" customWidth="1"/>
    <col min="12805" max="13054" width="9.140625" style="11"/>
    <col min="13055" max="13055" width="7.42578125" style="11" customWidth="1"/>
    <col min="13056" max="13056" width="118.140625" style="11" customWidth="1"/>
    <col min="13057" max="13057" width="11.85546875" style="11" customWidth="1"/>
    <col min="13058" max="13058" width="9.28515625" style="11" customWidth="1"/>
    <col min="13059" max="13059" width="14.140625" style="11" customWidth="1"/>
    <col min="13060" max="13060" width="16.28515625" style="11" customWidth="1"/>
    <col min="13061" max="13310" width="9.140625" style="11"/>
    <col min="13311" max="13311" width="7.42578125" style="11" customWidth="1"/>
    <col min="13312" max="13312" width="118.140625" style="11" customWidth="1"/>
    <col min="13313" max="13313" width="11.85546875" style="11" customWidth="1"/>
    <col min="13314" max="13314" width="9.28515625" style="11" customWidth="1"/>
    <col min="13315" max="13315" width="14.140625" style="11" customWidth="1"/>
    <col min="13316" max="13316" width="16.28515625" style="11" customWidth="1"/>
    <col min="13317" max="13566" width="9.140625" style="11"/>
    <col min="13567" max="13567" width="7.42578125" style="11" customWidth="1"/>
    <col min="13568" max="13568" width="118.140625" style="11" customWidth="1"/>
    <col min="13569" max="13569" width="11.85546875" style="11" customWidth="1"/>
    <col min="13570" max="13570" width="9.28515625" style="11" customWidth="1"/>
    <col min="13571" max="13571" width="14.140625" style="11" customWidth="1"/>
    <col min="13572" max="13572" width="16.28515625" style="11" customWidth="1"/>
    <col min="13573" max="13822" width="9.140625" style="11"/>
    <col min="13823" max="13823" width="7.42578125" style="11" customWidth="1"/>
    <col min="13824" max="13824" width="118.140625" style="11" customWidth="1"/>
    <col min="13825" max="13825" width="11.85546875" style="11" customWidth="1"/>
    <col min="13826" max="13826" width="9.28515625" style="11" customWidth="1"/>
    <col min="13827" max="13827" width="14.140625" style="11" customWidth="1"/>
    <col min="13828" max="13828" width="16.28515625" style="11" customWidth="1"/>
    <col min="13829" max="14078" width="9.140625" style="11"/>
    <col min="14079" max="14079" width="7.42578125" style="11" customWidth="1"/>
    <col min="14080" max="14080" width="118.140625" style="11" customWidth="1"/>
    <col min="14081" max="14081" width="11.85546875" style="11" customWidth="1"/>
    <col min="14082" max="14082" width="9.28515625" style="11" customWidth="1"/>
    <col min="14083" max="14083" width="14.140625" style="11" customWidth="1"/>
    <col min="14084" max="14084" width="16.28515625" style="11" customWidth="1"/>
    <col min="14085" max="14334" width="9.140625" style="11"/>
    <col min="14335" max="14335" width="7.42578125" style="11" customWidth="1"/>
    <col min="14336" max="14336" width="118.140625" style="11" customWidth="1"/>
    <col min="14337" max="14337" width="11.85546875" style="11" customWidth="1"/>
    <col min="14338" max="14338" width="9.28515625" style="11" customWidth="1"/>
    <col min="14339" max="14339" width="14.140625" style="11" customWidth="1"/>
    <col min="14340" max="14340" width="16.28515625" style="11" customWidth="1"/>
    <col min="14341" max="14590" width="9.140625" style="11"/>
    <col min="14591" max="14591" width="7.42578125" style="11" customWidth="1"/>
    <col min="14592" max="14592" width="118.140625" style="11" customWidth="1"/>
    <col min="14593" max="14593" width="11.85546875" style="11" customWidth="1"/>
    <col min="14594" max="14594" width="9.28515625" style="11" customWidth="1"/>
    <col min="14595" max="14595" width="14.140625" style="11" customWidth="1"/>
    <col min="14596" max="14596" width="16.28515625" style="11" customWidth="1"/>
    <col min="14597" max="14846" width="9.140625" style="11"/>
    <col min="14847" max="14847" width="7.42578125" style="11" customWidth="1"/>
    <col min="14848" max="14848" width="118.140625" style="11" customWidth="1"/>
    <col min="14849" max="14849" width="11.85546875" style="11" customWidth="1"/>
    <col min="14850" max="14850" width="9.28515625" style="11" customWidth="1"/>
    <col min="14851" max="14851" width="14.140625" style="11" customWidth="1"/>
    <col min="14852" max="14852" width="16.28515625" style="11" customWidth="1"/>
    <col min="14853" max="15102" width="9.140625" style="11"/>
    <col min="15103" max="15103" width="7.42578125" style="11" customWidth="1"/>
    <col min="15104" max="15104" width="118.140625" style="11" customWidth="1"/>
    <col min="15105" max="15105" width="11.85546875" style="11" customWidth="1"/>
    <col min="15106" max="15106" width="9.28515625" style="11" customWidth="1"/>
    <col min="15107" max="15107" width="14.140625" style="11" customWidth="1"/>
    <col min="15108" max="15108" width="16.28515625" style="11" customWidth="1"/>
    <col min="15109" max="15358" width="9.140625" style="11"/>
    <col min="15359" max="15359" width="7.42578125" style="11" customWidth="1"/>
    <col min="15360" max="15360" width="118.140625" style="11" customWidth="1"/>
    <col min="15361" max="15361" width="11.85546875" style="11" customWidth="1"/>
    <col min="15362" max="15362" width="9.28515625" style="11" customWidth="1"/>
    <col min="15363" max="15363" width="14.140625" style="11" customWidth="1"/>
    <col min="15364" max="15364" width="16.28515625" style="11" customWidth="1"/>
    <col min="15365" max="15614" width="9.140625" style="11"/>
    <col min="15615" max="15615" width="7.42578125" style="11" customWidth="1"/>
    <col min="15616" max="15616" width="118.140625" style="11" customWidth="1"/>
    <col min="15617" max="15617" width="11.85546875" style="11" customWidth="1"/>
    <col min="15618" max="15618" width="9.28515625" style="11" customWidth="1"/>
    <col min="15619" max="15619" width="14.140625" style="11" customWidth="1"/>
    <col min="15620" max="15620" width="16.28515625" style="11" customWidth="1"/>
    <col min="15621" max="15870" width="9.140625" style="11"/>
    <col min="15871" max="15871" width="7.42578125" style="11" customWidth="1"/>
    <col min="15872" max="15872" width="118.140625" style="11" customWidth="1"/>
    <col min="15873" max="15873" width="11.85546875" style="11" customWidth="1"/>
    <col min="15874" max="15874" width="9.28515625" style="11" customWidth="1"/>
    <col min="15875" max="15875" width="14.140625" style="11" customWidth="1"/>
    <col min="15876" max="15876" width="16.28515625" style="11" customWidth="1"/>
    <col min="15877" max="16126" width="9.140625" style="11"/>
    <col min="16127" max="16127" width="7.42578125" style="11" customWidth="1"/>
    <col min="16128" max="16128" width="118.140625" style="11" customWidth="1"/>
    <col min="16129" max="16129" width="11.85546875" style="11" customWidth="1"/>
    <col min="16130" max="16130" width="9.28515625" style="11" customWidth="1"/>
    <col min="16131" max="16131" width="14.140625" style="11" customWidth="1"/>
    <col min="16132" max="16132" width="16.28515625" style="11" customWidth="1"/>
    <col min="16133" max="16384" width="9.140625" style="11"/>
  </cols>
  <sheetData>
    <row r="1" spans="1:6" s="6" customFormat="1" ht="20.25" customHeight="1" x14ac:dyDescent="0.3">
      <c r="A1" s="3" t="s">
        <v>51</v>
      </c>
      <c r="B1" s="4"/>
      <c r="C1" s="5"/>
      <c r="D1" s="5"/>
      <c r="E1" s="5"/>
      <c r="F1" s="5"/>
    </row>
    <row r="2" spans="1:6" s="6" customFormat="1" ht="20.25" customHeight="1" x14ac:dyDescent="0.3">
      <c r="A2" s="3" t="s">
        <v>52</v>
      </c>
      <c r="B2" s="4"/>
      <c r="C2" s="5"/>
      <c r="D2" s="5"/>
      <c r="E2" s="5"/>
      <c r="F2" s="5"/>
    </row>
    <row r="3" spans="1:6" s="6" customFormat="1" ht="21" customHeight="1" x14ac:dyDescent="0.2">
      <c r="A3" s="7" t="s">
        <v>993</v>
      </c>
      <c r="B3" s="4"/>
      <c r="C3" s="5"/>
      <c r="D3" s="5"/>
      <c r="E3" s="5"/>
      <c r="F3" s="5"/>
    </row>
    <row r="4" spans="1:6" ht="12.75" customHeight="1" x14ac:dyDescent="0.2">
      <c r="C4" s="10"/>
      <c r="D4" s="10"/>
      <c r="E4" s="10"/>
      <c r="F4" s="10"/>
    </row>
    <row r="5" spans="1:6" s="17" customFormat="1" ht="27.75" customHeight="1" x14ac:dyDescent="0.2">
      <c r="A5" s="12"/>
      <c r="B5" s="13" t="s">
        <v>57</v>
      </c>
      <c r="C5" s="14" t="s">
        <v>53</v>
      </c>
      <c r="D5" s="12" t="s">
        <v>54</v>
      </c>
      <c r="E5" s="15" t="s">
        <v>55</v>
      </c>
      <c r="F5" s="16" t="s">
        <v>56</v>
      </c>
    </row>
    <row r="6" spans="1:6" s="36" customFormat="1" ht="27.75" customHeight="1" x14ac:dyDescent="0.2">
      <c r="A6" s="32"/>
      <c r="B6" s="33" t="s">
        <v>205</v>
      </c>
      <c r="C6" s="34"/>
      <c r="D6" s="32"/>
      <c r="E6" s="35"/>
      <c r="F6" s="37"/>
    </row>
    <row r="7" spans="1:6" s="23" customFormat="1" ht="35.1" customHeight="1" x14ac:dyDescent="0.2">
      <c r="A7" s="18">
        <v>1</v>
      </c>
      <c r="B7" s="19" t="s">
        <v>135</v>
      </c>
      <c r="C7" s="20">
        <v>429</v>
      </c>
      <c r="D7" s="21" t="s">
        <v>59</v>
      </c>
      <c r="E7" s="221"/>
      <c r="F7" s="224">
        <f t="shared" ref="F7:F12" si="0">C7*E7</f>
        <v>0</v>
      </c>
    </row>
    <row r="8" spans="1:6" s="23" customFormat="1" ht="35.1" customHeight="1" x14ac:dyDescent="0.2">
      <c r="A8" s="18">
        <v>2</v>
      </c>
      <c r="B8" s="19" t="s">
        <v>136</v>
      </c>
      <c r="C8" s="20">
        <v>424</v>
      </c>
      <c r="D8" s="21" t="s">
        <v>59</v>
      </c>
      <c r="E8" s="221"/>
      <c r="F8" s="224">
        <f t="shared" si="0"/>
        <v>0</v>
      </c>
    </row>
    <row r="9" spans="1:6" s="23" customFormat="1" ht="35.1" customHeight="1" x14ac:dyDescent="0.2">
      <c r="A9" s="18">
        <v>3</v>
      </c>
      <c r="B9" s="19" t="s">
        <v>137</v>
      </c>
      <c r="C9" s="20">
        <v>119</v>
      </c>
      <c r="D9" s="21" t="s">
        <v>59</v>
      </c>
      <c r="E9" s="221"/>
      <c r="F9" s="224">
        <f t="shared" si="0"/>
        <v>0</v>
      </c>
    </row>
    <row r="10" spans="1:6" s="23" customFormat="1" ht="35.1" customHeight="1" x14ac:dyDescent="0.2">
      <c r="A10" s="18">
        <v>4</v>
      </c>
      <c r="B10" s="19" t="s">
        <v>73</v>
      </c>
      <c r="C10" s="20">
        <v>972</v>
      </c>
      <c r="D10" s="21" t="s">
        <v>59</v>
      </c>
      <c r="E10" s="221"/>
      <c r="F10" s="224">
        <f t="shared" si="0"/>
        <v>0</v>
      </c>
    </row>
    <row r="11" spans="1:6" s="23" customFormat="1" ht="35.1" customHeight="1" x14ac:dyDescent="0.2">
      <c r="A11" s="18">
        <v>5</v>
      </c>
      <c r="B11" s="19" t="s">
        <v>72</v>
      </c>
      <c r="C11" s="20">
        <v>972</v>
      </c>
      <c r="D11" s="21" t="s">
        <v>59</v>
      </c>
      <c r="E11" s="221"/>
      <c r="F11" s="224">
        <f t="shared" si="0"/>
        <v>0</v>
      </c>
    </row>
    <row r="12" spans="1:6" s="23" customFormat="1" ht="35.1" customHeight="1" x14ac:dyDescent="0.2">
      <c r="A12" s="18">
        <v>6</v>
      </c>
      <c r="B12" s="19" t="s">
        <v>138</v>
      </c>
      <c r="C12" s="20">
        <v>972</v>
      </c>
      <c r="D12" s="21" t="s">
        <v>59</v>
      </c>
      <c r="E12" s="221"/>
      <c r="F12" s="224">
        <f t="shared" si="0"/>
        <v>0</v>
      </c>
    </row>
    <row r="13" spans="1:6" s="36" customFormat="1" ht="27.75" customHeight="1" x14ac:dyDescent="0.2">
      <c r="A13" s="32"/>
      <c r="B13" s="33" t="s">
        <v>78</v>
      </c>
      <c r="C13" s="222"/>
      <c r="D13" s="32"/>
      <c r="E13" s="222"/>
      <c r="F13" s="225"/>
    </row>
    <row r="14" spans="1:6" s="23" customFormat="1" ht="35.1" customHeight="1" x14ac:dyDescent="0.2">
      <c r="A14" s="18">
        <v>7</v>
      </c>
      <c r="B14" s="19" t="s">
        <v>435</v>
      </c>
      <c r="C14" s="20">
        <v>1687</v>
      </c>
      <c r="D14" s="21" t="s">
        <v>59</v>
      </c>
      <c r="E14" s="221"/>
      <c r="F14" s="224">
        <f>C14*E14</f>
        <v>0</v>
      </c>
    </row>
    <row r="15" spans="1:6" s="23" customFormat="1" ht="35.1" customHeight="1" x14ac:dyDescent="0.2">
      <c r="A15" s="18">
        <v>8</v>
      </c>
      <c r="B15" s="19" t="s">
        <v>436</v>
      </c>
      <c r="C15" s="20">
        <v>1687</v>
      </c>
      <c r="D15" s="21" t="s">
        <v>59</v>
      </c>
      <c r="E15" s="221"/>
      <c r="F15" s="224">
        <f>C15*E15</f>
        <v>0</v>
      </c>
    </row>
    <row r="16" spans="1:6" s="23" customFormat="1" ht="35.1" customHeight="1" x14ac:dyDescent="0.2">
      <c r="A16" s="18">
        <v>9</v>
      </c>
      <c r="B16" s="19" t="s">
        <v>437</v>
      </c>
      <c r="C16" s="20">
        <v>16870</v>
      </c>
      <c r="D16" s="21" t="s">
        <v>60</v>
      </c>
      <c r="E16" s="221"/>
      <c r="F16" s="224">
        <f>C16*E16</f>
        <v>0</v>
      </c>
    </row>
    <row r="17" spans="1:6" s="36" customFormat="1" ht="27.75" customHeight="1" x14ac:dyDescent="0.2">
      <c r="A17" s="32"/>
      <c r="B17" s="33" t="s">
        <v>1017</v>
      </c>
      <c r="C17" s="222"/>
      <c r="D17" s="32"/>
      <c r="E17" s="222"/>
      <c r="F17" s="225"/>
    </row>
    <row r="18" spans="1:6" s="23" customFormat="1" ht="45" customHeight="1" x14ac:dyDescent="0.2">
      <c r="A18" s="18">
        <v>10</v>
      </c>
      <c r="B18" s="19" t="s">
        <v>1020</v>
      </c>
      <c r="C18" s="20">
        <v>4813</v>
      </c>
      <c r="D18" s="21" t="s">
        <v>59</v>
      </c>
      <c r="E18" s="221"/>
      <c r="F18" s="224">
        <f>C18*E18</f>
        <v>0</v>
      </c>
    </row>
    <row r="19" spans="1:6" s="23" customFormat="1" ht="45" customHeight="1" x14ac:dyDescent="0.2">
      <c r="A19" s="18">
        <v>11</v>
      </c>
      <c r="B19" s="19" t="s">
        <v>998</v>
      </c>
      <c r="C19" s="20">
        <v>4813</v>
      </c>
      <c r="D19" s="21" t="s">
        <v>59</v>
      </c>
      <c r="E19" s="221"/>
      <c r="F19" s="224">
        <f>C19*E19</f>
        <v>0</v>
      </c>
    </row>
    <row r="20" spans="1:6" s="23" customFormat="1" ht="65.099999999999994" customHeight="1" x14ac:dyDescent="0.2">
      <c r="A20" s="18">
        <v>12</v>
      </c>
      <c r="B20" s="19" t="s">
        <v>1019</v>
      </c>
      <c r="C20" s="20">
        <v>2926</v>
      </c>
      <c r="D20" s="21" t="s">
        <v>59</v>
      </c>
      <c r="E20" s="221"/>
      <c r="F20" s="224">
        <f>C20*E20</f>
        <v>0</v>
      </c>
    </row>
    <row r="21" spans="1:6" s="23" customFormat="1" ht="65.099999999999994" customHeight="1" x14ac:dyDescent="0.2">
      <c r="A21" s="18">
        <v>13</v>
      </c>
      <c r="B21" s="19" t="s">
        <v>999</v>
      </c>
      <c r="C21" s="20">
        <v>2926</v>
      </c>
      <c r="D21" s="21" t="s">
        <v>59</v>
      </c>
      <c r="E21" s="221"/>
      <c r="F21" s="224">
        <f>C21*E21</f>
        <v>0</v>
      </c>
    </row>
    <row r="22" spans="1:6" s="36" customFormat="1" ht="27.75" customHeight="1" x14ac:dyDescent="0.2">
      <c r="A22" s="32"/>
      <c r="B22" s="33" t="s">
        <v>79</v>
      </c>
      <c r="C22" s="222"/>
      <c r="D22" s="32"/>
      <c r="E22" s="222"/>
      <c r="F22" s="225"/>
    </row>
    <row r="23" spans="1:6" s="23" customFormat="1" ht="45" customHeight="1" x14ac:dyDescent="0.2">
      <c r="A23" s="18">
        <v>14</v>
      </c>
      <c r="B23" s="19" t="s">
        <v>74</v>
      </c>
      <c r="C23" s="20">
        <v>4807</v>
      </c>
      <c r="D23" s="21" t="s">
        <v>59</v>
      </c>
      <c r="E23" s="221"/>
      <c r="F23" s="224">
        <f t="shared" ref="F23:F28" si="1">C23*E23</f>
        <v>0</v>
      </c>
    </row>
    <row r="24" spans="1:6" s="23" customFormat="1" ht="35.1" customHeight="1" x14ac:dyDescent="0.2">
      <c r="A24" s="18">
        <v>15</v>
      </c>
      <c r="B24" s="19" t="s">
        <v>81</v>
      </c>
      <c r="C24" s="20">
        <v>829</v>
      </c>
      <c r="D24" s="21" t="s">
        <v>59</v>
      </c>
      <c r="E24" s="221"/>
      <c r="F24" s="224">
        <f t="shared" si="1"/>
        <v>0</v>
      </c>
    </row>
    <row r="25" spans="1:6" s="23" customFormat="1" ht="35.1" customHeight="1" x14ac:dyDescent="0.2">
      <c r="A25" s="220">
        <v>16</v>
      </c>
      <c r="B25" s="19" t="s">
        <v>80</v>
      </c>
      <c r="C25" s="20">
        <v>3978</v>
      </c>
      <c r="D25" s="21" t="s">
        <v>59</v>
      </c>
      <c r="E25" s="221"/>
      <c r="F25" s="224">
        <f t="shared" si="1"/>
        <v>0</v>
      </c>
    </row>
    <row r="26" spans="1:6" s="23" customFormat="1" ht="45" customHeight="1" x14ac:dyDescent="0.2">
      <c r="A26" s="220">
        <v>17</v>
      </c>
      <c r="B26" s="19" t="s">
        <v>986</v>
      </c>
      <c r="C26" s="20">
        <v>3978</v>
      </c>
      <c r="D26" s="21" t="s">
        <v>59</v>
      </c>
      <c r="E26" s="221"/>
      <c r="F26" s="224">
        <f t="shared" si="1"/>
        <v>0</v>
      </c>
    </row>
    <row r="27" spans="1:6" s="23" customFormat="1" ht="35.1" customHeight="1" x14ac:dyDescent="0.2">
      <c r="A27" s="220">
        <v>18</v>
      </c>
      <c r="B27" s="19" t="s">
        <v>408</v>
      </c>
      <c r="C27" s="20">
        <v>211</v>
      </c>
      <c r="D27" s="21" t="s">
        <v>60</v>
      </c>
      <c r="E27" s="223"/>
      <c r="F27" s="224">
        <f t="shared" si="1"/>
        <v>0</v>
      </c>
    </row>
    <row r="28" spans="1:6" s="23" customFormat="1" ht="35.1" customHeight="1" x14ac:dyDescent="0.2">
      <c r="A28" s="220">
        <v>19</v>
      </c>
      <c r="B28" s="19" t="s">
        <v>409</v>
      </c>
      <c r="C28" s="20">
        <v>862</v>
      </c>
      <c r="D28" s="21" t="s">
        <v>60</v>
      </c>
      <c r="E28" s="223"/>
      <c r="F28" s="224">
        <f t="shared" si="1"/>
        <v>0</v>
      </c>
    </row>
    <row r="29" spans="1:6" s="36" customFormat="1" ht="27.75" customHeight="1" x14ac:dyDescent="0.2">
      <c r="A29" s="32"/>
      <c r="B29" s="33" t="s">
        <v>70</v>
      </c>
      <c r="C29" s="222"/>
      <c r="D29" s="32"/>
      <c r="E29" s="222"/>
      <c r="F29" s="225"/>
    </row>
    <row r="30" spans="1:6" s="23" customFormat="1" ht="35.1" customHeight="1" x14ac:dyDescent="0.2">
      <c r="A30" s="18">
        <v>20</v>
      </c>
      <c r="B30" s="19" t="s">
        <v>987</v>
      </c>
      <c r="C30" s="20">
        <v>10200</v>
      </c>
      <c r="D30" s="21" t="s">
        <v>60</v>
      </c>
      <c r="E30" s="223"/>
      <c r="F30" s="224">
        <f t="shared" ref="F30:F47" si="2">C30*E30</f>
        <v>0</v>
      </c>
    </row>
    <row r="31" spans="1:6" s="23" customFormat="1" ht="35.1" customHeight="1" x14ac:dyDescent="0.2">
      <c r="A31" s="18">
        <v>21</v>
      </c>
      <c r="B31" s="19" t="s">
        <v>71</v>
      </c>
      <c r="C31" s="20">
        <v>139</v>
      </c>
      <c r="D31" s="21" t="s">
        <v>61</v>
      </c>
      <c r="E31" s="221"/>
      <c r="F31" s="224">
        <f t="shared" si="2"/>
        <v>0</v>
      </c>
    </row>
    <row r="32" spans="1:6" s="23" customFormat="1" ht="45" customHeight="1" x14ac:dyDescent="0.2">
      <c r="A32" s="220">
        <v>22</v>
      </c>
      <c r="B32" s="19" t="s">
        <v>1000</v>
      </c>
      <c r="C32" s="20">
        <v>4463</v>
      </c>
      <c r="D32" s="21" t="s">
        <v>59</v>
      </c>
      <c r="E32" s="221"/>
      <c r="F32" s="224">
        <f t="shared" si="2"/>
        <v>0</v>
      </c>
    </row>
    <row r="33" spans="1:6" s="23" customFormat="1" ht="45" customHeight="1" x14ac:dyDescent="0.2">
      <c r="A33" s="220">
        <v>23</v>
      </c>
      <c r="B33" s="19" t="s">
        <v>1001</v>
      </c>
      <c r="C33" s="20">
        <v>331</v>
      </c>
      <c r="D33" s="21" t="s">
        <v>59</v>
      </c>
      <c r="E33" s="221"/>
      <c r="F33" s="224">
        <f t="shared" si="2"/>
        <v>0</v>
      </c>
    </row>
    <row r="34" spans="1:6" s="23" customFormat="1" ht="45" customHeight="1" x14ac:dyDescent="0.2">
      <c r="A34" s="220">
        <v>24</v>
      </c>
      <c r="B34" s="19" t="s">
        <v>206</v>
      </c>
      <c r="C34" s="38">
        <v>0.96</v>
      </c>
      <c r="D34" s="21" t="s">
        <v>62</v>
      </c>
      <c r="E34" s="221"/>
      <c r="F34" s="224">
        <f t="shared" si="2"/>
        <v>0</v>
      </c>
    </row>
    <row r="35" spans="1:6" s="23" customFormat="1" ht="35.1" customHeight="1" x14ac:dyDescent="0.2">
      <c r="A35" s="220">
        <v>25</v>
      </c>
      <c r="B35" s="19" t="s">
        <v>82</v>
      </c>
      <c r="C35" s="20">
        <v>8925</v>
      </c>
      <c r="D35" s="21" t="s">
        <v>60</v>
      </c>
      <c r="E35" s="223"/>
      <c r="F35" s="224">
        <f t="shared" si="2"/>
        <v>0</v>
      </c>
    </row>
    <row r="36" spans="1:6" s="23" customFormat="1" ht="35.1" customHeight="1" x14ac:dyDescent="0.2">
      <c r="A36" s="220">
        <v>26</v>
      </c>
      <c r="B36" s="19" t="s">
        <v>87</v>
      </c>
      <c r="C36" s="20">
        <v>733</v>
      </c>
      <c r="D36" s="21" t="s">
        <v>60</v>
      </c>
      <c r="E36" s="223"/>
      <c r="F36" s="224">
        <f t="shared" si="2"/>
        <v>0</v>
      </c>
    </row>
    <row r="37" spans="1:6" s="23" customFormat="1" ht="45" customHeight="1" x14ac:dyDescent="0.2">
      <c r="A37" s="220">
        <v>27</v>
      </c>
      <c r="B37" s="19" t="s">
        <v>139</v>
      </c>
      <c r="C37" s="20">
        <v>22</v>
      </c>
      <c r="D37" s="21" t="s">
        <v>59</v>
      </c>
      <c r="E37" s="223"/>
      <c r="F37" s="224">
        <f t="shared" si="2"/>
        <v>0</v>
      </c>
    </row>
    <row r="38" spans="1:6" s="23" customFormat="1" ht="45" customHeight="1" x14ac:dyDescent="0.2">
      <c r="A38" s="220">
        <v>28</v>
      </c>
      <c r="B38" s="19" t="s">
        <v>140</v>
      </c>
      <c r="C38" s="20">
        <v>8668</v>
      </c>
      <c r="D38" s="21" t="s">
        <v>60</v>
      </c>
      <c r="E38" s="223"/>
      <c r="F38" s="224">
        <f t="shared" si="2"/>
        <v>0</v>
      </c>
    </row>
    <row r="39" spans="1:6" s="23" customFormat="1" ht="35.1" customHeight="1" x14ac:dyDescent="0.2">
      <c r="A39" s="220">
        <v>29</v>
      </c>
      <c r="B39" s="19" t="s">
        <v>88</v>
      </c>
      <c r="C39" s="20">
        <v>733</v>
      </c>
      <c r="D39" s="21" t="s">
        <v>60</v>
      </c>
      <c r="E39" s="223"/>
      <c r="F39" s="224">
        <f t="shared" si="2"/>
        <v>0</v>
      </c>
    </row>
    <row r="40" spans="1:6" s="23" customFormat="1" ht="35.1" customHeight="1" x14ac:dyDescent="0.2">
      <c r="A40" s="220">
        <v>30</v>
      </c>
      <c r="B40" s="19" t="s">
        <v>207</v>
      </c>
      <c r="C40" s="20">
        <v>338</v>
      </c>
      <c r="D40" s="21" t="s">
        <v>60</v>
      </c>
      <c r="E40" s="223"/>
      <c r="F40" s="224">
        <f t="shared" ref="F40" si="3">C40*E40</f>
        <v>0</v>
      </c>
    </row>
    <row r="41" spans="1:6" s="23" customFormat="1" ht="35.1" customHeight="1" x14ac:dyDescent="0.2">
      <c r="A41" s="220">
        <v>31</v>
      </c>
      <c r="B41" s="19" t="s">
        <v>141</v>
      </c>
      <c r="C41" s="20">
        <v>579</v>
      </c>
      <c r="D41" s="21" t="s">
        <v>60</v>
      </c>
      <c r="E41" s="223"/>
      <c r="F41" s="224">
        <f t="shared" si="2"/>
        <v>0</v>
      </c>
    </row>
    <row r="42" spans="1:6" s="23" customFormat="1" ht="45" customHeight="1" x14ac:dyDescent="0.2">
      <c r="A42" s="220">
        <v>32</v>
      </c>
      <c r="B42" s="19" t="s">
        <v>142</v>
      </c>
      <c r="C42" s="20">
        <v>159</v>
      </c>
      <c r="D42" s="21" t="s">
        <v>60</v>
      </c>
      <c r="E42" s="223"/>
      <c r="F42" s="224">
        <f t="shared" si="2"/>
        <v>0</v>
      </c>
    </row>
    <row r="43" spans="1:6" s="23" customFormat="1" ht="45" customHeight="1" x14ac:dyDescent="0.2">
      <c r="A43" s="220">
        <v>33</v>
      </c>
      <c r="B43" s="19" t="s">
        <v>208</v>
      </c>
      <c r="C43" s="20">
        <v>198</v>
      </c>
      <c r="D43" s="21" t="s">
        <v>61</v>
      </c>
      <c r="E43" s="221"/>
      <c r="F43" s="224">
        <f t="shared" si="2"/>
        <v>0</v>
      </c>
    </row>
    <row r="44" spans="1:6" s="23" customFormat="1" ht="45" customHeight="1" x14ac:dyDescent="0.2">
      <c r="A44" s="220">
        <v>34</v>
      </c>
      <c r="B44" s="19" t="s">
        <v>143</v>
      </c>
      <c r="C44" s="20">
        <v>99</v>
      </c>
      <c r="D44" s="21" t="s">
        <v>59</v>
      </c>
      <c r="E44" s="221"/>
      <c r="F44" s="224">
        <f t="shared" si="2"/>
        <v>0</v>
      </c>
    </row>
    <row r="45" spans="1:6" s="23" customFormat="1" ht="45" customHeight="1" x14ac:dyDescent="0.2">
      <c r="A45" s="220">
        <v>35</v>
      </c>
      <c r="B45" s="19" t="s">
        <v>144</v>
      </c>
      <c r="C45" s="20">
        <v>2629</v>
      </c>
      <c r="D45" s="21" t="s">
        <v>59</v>
      </c>
      <c r="E45" s="221"/>
      <c r="F45" s="224">
        <f t="shared" si="2"/>
        <v>0</v>
      </c>
    </row>
    <row r="46" spans="1:6" s="23" customFormat="1" ht="45" customHeight="1" x14ac:dyDescent="0.2">
      <c r="A46" s="220">
        <v>36</v>
      </c>
      <c r="B46" s="19" t="s">
        <v>145</v>
      </c>
      <c r="C46" s="20">
        <v>198</v>
      </c>
      <c r="D46" s="21" t="s">
        <v>59</v>
      </c>
      <c r="E46" s="221"/>
      <c r="F46" s="224">
        <f t="shared" si="2"/>
        <v>0</v>
      </c>
    </row>
    <row r="47" spans="1:6" s="23" customFormat="1" ht="45" customHeight="1" x14ac:dyDescent="0.2">
      <c r="A47" s="220">
        <v>37</v>
      </c>
      <c r="B47" s="19" t="s">
        <v>394</v>
      </c>
      <c r="C47" s="20">
        <v>36</v>
      </c>
      <c r="D47" s="21" t="s">
        <v>66</v>
      </c>
      <c r="E47" s="221"/>
      <c r="F47" s="224">
        <f t="shared" si="2"/>
        <v>0</v>
      </c>
    </row>
    <row r="48" spans="1:6" s="36" customFormat="1" ht="27.75" customHeight="1" x14ac:dyDescent="0.2">
      <c r="A48" s="32"/>
      <c r="B48" s="33" t="s">
        <v>63</v>
      </c>
      <c r="C48" s="222"/>
      <c r="D48" s="32"/>
      <c r="E48" s="222"/>
      <c r="F48" s="226"/>
    </row>
    <row r="49" spans="1:6" s="23" customFormat="1" ht="60" customHeight="1" x14ac:dyDescent="0.2">
      <c r="A49" s="18">
        <v>38</v>
      </c>
      <c r="B49" s="19" t="s">
        <v>146</v>
      </c>
      <c r="C49" s="20">
        <v>21</v>
      </c>
      <c r="D49" s="21" t="s">
        <v>59</v>
      </c>
      <c r="E49" s="221"/>
      <c r="F49" s="224">
        <f t="shared" ref="F49:F57" si="4">C49*E49</f>
        <v>0</v>
      </c>
    </row>
    <row r="50" spans="1:6" s="23" customFormat="1" ht="47.25" customHeight="1" x14ac:dyDescent="0.2">
      <c r="A50" s="18">
        <v>39</v>
      </c>
      <c r="B50" s="19" t="s">
        <v>130</v>
      </c>
      <c r="C50" s="39">
        <v>3</v>
      </c>
      <c r="D50" s="21" t="s">
        <v>59</v>
      </c>
      <c r="E50" s="221"/>
      <c r="F50" s="224">
        <f t="shared" si="4"/>
        <v>0</v>
      </c>
    </row>
    <row r="51" spans="1:6" s="23" customFormat="1" ht="45" customHeight="1" x14ac:dyDescent="0.2">
      <c r="A51" s="220">
        <v>40</v>
      </c>
      <c r="B51" s="19" t="s">
        <v>147</v>
      </c>
      <c r="C51" s="39">
        <v>16.7</v>
      </c>
      <c r="D51" s="21" t="s">
        <v>59</v>
      </c>
      <c r="E51" s="221"/>
      <c r="F51" s="224">
        <f t="shared" si="4"/>
        <v>0</v>
      </c>
    </row>
    <row r="52" spans="1:6" s="23" customFormat="1" ht="60" customHeight="1" x14ac:dyDescent="0.2">
      <c r="A52" s="220">
        <v>41</v>
      </c>
      <c r="B52" s="19" t="s">
        <v>438</v>
      </c>
      <c r="C52" s="39">
        <v>24.3</v>
      </c>
      <c r="D52" s="21" t="s">
        <v>61</v>
      </c>
      <c r="E52" s="221"/>
      <c r="F52" s="224">
        <f t="shared" si="4"/>
        <v>0</v>
      </c>
    </row>
    <row r="53" spans="1:6" s="23" customFormat="1" ht="35.1" customHeight="1" x14ac:dyDescent="0.2">
      <c r="A53" s="220">
        <v>42</v>
      </c>
      <c r="B53" s="19" t="s">
        <v>89</v>
      </c>
      <c r="C53" s="20">
        <v>2</v>
      </c>
      <c r="D53" s="21" t="s">
        <v>64</v>
      </c>
      <c r="E53" s="221"/>
      <c r="F53" s="224">
        <f t="shared" si="4"/>
        <v>0</v>
      </c>
    </row>
    <row r="54" spans="1:6" s="23" customFormat="1" ht="35.1" customHeight="1" x14ac:dyDescent="0.2">
      <c r="A54" s="220">
        <v>43</v>
      </c>
      <c r="B54" s="19" t="s">
        <v>83</v>
      </c>
      <c r="C54" s="39">
        <v>1.3</v>
      </c>
      <c r="D54" s="21" t="s">
        <v>59</v>
      </c>
      <c r="E54" s="221"/>
      <c r="F54" s="224">
        <f t="shared" si="4"/>
        <v>0</v>
      </c>
    </row>
    <row r="55" spans="1:6" s="23" customFormat="1" ht="45" customHeight="1" x14ac:dyDescent="0.2">
      <c r="A55" s="220">
        <v>44</v>
      </c>
      <c r="B55" s="19" t="s">
        <v>148</v>
      </c>
      <c r="C55" s="20">
        <v>2</v>
      </c>
      <c r="D55" s="21" t="s">
        <v>65</v>
      </c>
      <c r="E55" s="221"/>
      <c r="F55" s="224">
        <f t="shared" si="4"/>
        <v>0</v>
      </c>
    </row>
    <row r="56" spans="1:6" s="23" customFormat="1" ht="69" customHeight="1" x14ac:dyDescent="0.2">
      <c r="A56" s="220">
        <v>45</v>
      </c>
      <c r="B56" s="19" t="s">
        <v>444</v>
      </c>
      <c r="C56" s="20">
        <v>266</v>
      </c>
      <c r="D56" s="21" t="s">
        <v>61</v>
      </c>
      <c r="E56" s="221"/>
      <c r="F56" s="224">
        <f t="shared" si="4"/>
        <v>0</v>
      </c>
    </row>
    <row r="57" spans="1:6" s="23" customFormat="1" ht="35.1" customHeight="1" x14ac:dyDescent="0.2">
      <c r="A57" s="220">
        <v>46</v>
      </c>
      <c r="B57" s="19" t="s">
        <v>445</v>
      </c>
      <c r="C57" s="20">
        <v>2</v>
      </c>
      <c r="D57" s="21" t="s">
        <v>65</v>
      </c>
      <c r="E57" s="223"/>
      <c r="F57" s="224">
        <f t="shared" si="4"/>
        <v>0</v>
      </c>
    </row>
    <row r="58" spans="1:6" s="23" customFormat="1" ht="35.1" customHeight="1" x14ac:dyDescent="0.2">
      <c r="A58" s="220">
        <v>47</v>
      </c>
      <c r="B58" s="19" t="s">
        <v>395</v>
      </c>
      <c r="C58" s="20">
        <v>41</v>
      </c>
      <c r="D58" s="21" t="s">
        <v>66</v>
      </c>
      <c r="E58" s="221"/>
      <c r="F58" s="224">
        <f>C58*E58</f>
        <v>0</v>
      </c>
    </row>
    <row r="59" spans="1:6" s="36" customFormat="1" ht="27.75" customHeight="1" x14ac:dyDescent="0.2">
      <c r="A59" s="32"/>
      <c r="B59" s="33" t="s">
        <v>75</v>
      </c>
      <c r="C59" s="222"/>
      <c r="D59" s="32"/>
      <c r="E59" s="222"/>
      <c r="F59" s="226"/>
    </row>
    <row r="60" spans="1:6" s="23" customFormat="1" ht="60" customHeight="1" x14ac:dyDescent="0.2">
      <c r="A60" s="18">
        <v>48</v>
      </c>
      <c r="B60" s="19" t="s">
        <v>149</v>
      </c>
      <c r="C60" s="39">
        <v>38.700000000000003</v>
      </c>
      <c r="D60" s="21" t="s">
        <v>59</v>
      </c>
      <c r="E60" s="221"/>
      <c r="F60" s="224">
        <f t="shared" ref="F60:F65" si="5">C60*E60</f>
        <v>0</v>
      </c>
    </row>
    <row r="61" spans="1:6" s="23" customFormat="1" ht="47.25" customHeight="1" x14ac:dyDescent="0.2">
      <c r="A61" s="18">
        <v>49</v>
      </c>
      <c r="B61" s="19" t="s">
        <v>131</v>
      </c>
      <c r="C61" s="39">
        <v>6.4</v>
      </c>
      <c r="D61" s="21" t="s">
        <v>59</v>
      </c>
      <c r="E61" s="221"/>
      <c r="F61" s="224">
        <f t="shared" si="5"/>
        <v>0</v>
      </c>
    </row>
    <row r="62" spans="1:6" s="23" customFormat="1" ht="47.25" customHeight="1" x14ac:dyDescent="0.2">
      <c r="A62" s="220">
        <v>50</v>
      </c>
      <c r="B62" s="19" t="s">
        <v>150</v>
      </c>
      <c r="C62" s="39">
        <v>35.6</v>
      </c>
      <c r="D62" s="21" t="s">
        <v>59</v>
      </c>
      <c r="E62" s="221"/>
      <c r="F62" s="224">
        <f t="shared" si="5"/>
        <v>0</v>
      </c>
    </row>
    <row r="63" spans="1:6" s="23" customFormat="1" ht="60" customHeight="1" x14ac:dyDescent="0.2">
      <c r="A63" s="220">
        <v>51</v>
      </c>
      <c r="B63" s="19" t="s">
        <v>84</v>
      </c>
      <c r="C63" s="39">
        <v>48.9</v>
      </c>
      <c r="D63" s="21" t="s">
        <v>61</v>
      </c>
      <c r="E63" s="221"/>
      <c r="F63" s="224">
        <f t="shared" si="5"/>
        <v>0</v>
      </c>
    </row>
    <row r="64" spans="1:6" s="23" customFormat="1" ht="60" customHeight="1" x14ac:dyDescent="0.2">
      <c r="A64" s="220">
        <v>52</v>
      </c>
      <c r="B64" s="19" t="s">
        <v>151</v>
      </c>
      <c r="C64" s="39">
        <v>4.8</v>
      </c>
      <c r="D64" s="21" t="s">
        <v>61</v>
      </c>
      <c r="E64" s="221"/>
      <c r="F64" s="224">
        <f t="shared" si="5"/>
        <v>0</v>
      </c>
    </row>
    <row r="65" spans="1:6" s="23" customFormat="1" ht="35.1" customHeight="1" x14ac:dyDescent="0.2">
      <c r="A65" s="220">
        <v>53</v>
      </c>
      <c r="B65" s="19" t="s">
        <v>396</v>
      </c>
      <c r="C65" s="39">
        <v>80.2</v>
      </c>
      <c r="D65" s="21" t="s">
        <v>66</v>
      </c>
      <c r="E65" s="221"/>
      <c r="F65" s="224">
        <f t="shared" si="5"/>
        <v>0</v>
      </c>
    </row>
    <row r="66" spans="1:6" s="36" customFormat="1" ht="27.75" customHeight="1" x14ac:dyDescent="0.2">
      <c r="A66" s="32"/>
      <c r="B66" s="33" t="s">
        <v>76</v>
      </c>
      <c r="C66" s="222"/>
      <c r="D66" s="32"/>
      <c r="E66" s="222"/>
      <c r="F66" s="226"/>
    </row>
    <row r="67" spans="1:6" s="23" customFormat="1" ht="45" customHeight="1" x14ac:dyDescent="0.2">
      <c r="A67" s="18">
        <v>54</v>
      </c>
      <c r="B67" s="19" t="s">
        <v>152</v>
      </c>
      <c r="C67" s="39">
        <v>2.8</v>
      </c>
      <c r="D67" s="21" t="s">
        <v>59</v>
      </c>
      <c r="E67" s="221"/>
      <c r="F67" s="224">
        <f t="shared" ref="F67:F83" si="6">C67*E67</f>
        <v>0</v>
      </c>
    </row>
    <row r="68" spans="1:6" s="23" customFormat="1" ht="35.1" customHeight="1" x14ac:dyDescent="0.2">
      <c r="A68" s="18">
        <v>55</v>
      </c>
      <c r="B68" s="19" t="s">
        <v>125</v>
      </c>
      <c r="C68" s="39">
        <v>19.2</v>
      </c>
      <c r="D68" s="21" t="s">
        <v>59</v>
      </c>
      <c r="E68" s="221"/>
      <c r="F68" s="224">
        <f t="shared" si="6"/>
        <v>0</v>
      </c>
    </row>
    <row r="69" spans="1:6" s="23" customFormat="1" ht="35.1" customHeight="1" x14ac:dyDescent="0.2">
      <c r="A69" s="220">
        <v>56</v>
      </c>
      <c r="B69" s="19" t="s">
        <v>153</v>
      </c>
      <c r="C69" s="39">
        <v>0.9</v>
      </c>
      <c r="D69" s="21" t="s">
        <v>59</v>
      </c>
      <c r="E69" s="221"/>
      <c r="F69" s="224">
        <f t="shared" si="6"/>
        <v>0</v>
      </c>
    </row>
    <row r="70" spans="1:6" s="23" customFormat="1" ht="45" customHeight="1" x14ac:dyDescent="0.2">
      <c r="A70" s="220">
        <v>57</v>
      </c>
      <c r="B70" s="19" t="s">
        <v>202</v>
      </c>
      <c r="C70" s="20">
        <v>2</v>
      </c>
      <c r="D70" s="21" t="s">
        <v>64</v>
      </c>
      <c r="E70" s="223"/>
      <c r="F70" s="224">
        <f t="shared" si="6"/>
        <v>0</v>
      </c>
    </row>
    <row r="71" spans="1:6" s="23" customFormat="1" ht="35.1" customHeight="1" x14ac:dyDescent="0.2">
      <c r="A71" s="220">
        <v>58</v>
      </c>
      <c r="B71" s="19" t="s">
        <v>203</v>
      </c>
      <c r="C71" s="20">
        <v>1</v>
      </c>
      <c r="D71" s="21" t="s">
        <v>64</v>
      </c>
      <c r="E71" s="223"/>
      <c r="F71" s="224">
        <f t="shared" si="6"/>
        <v>0</v>
      </c>
    </row>
    <row r="72" spans="1:6" s="23" customFormat="1" ht="35.1" customHeight="1" x14ac:dyDescent="0.2">
      <c r="A72" s="220">
        <v>59</v>
      </c>
      <c r="B72" s="19" t="s">
        <v>204</v>
      </c>
      <c r="C72" s="20">
        <v>1</v>
      </c>
      <c r="D72" s="21" t="s">
        <v>64</v>
      </c>
      <c r="E72" s="223"/>
      <c r="F72" s="224">
        <f t="shared" si="6"/>
        <v>0</v>
      </c>
    </row>
    <row r="73" spans="1:6" s="23" customFormat="1" ht="35.1" customHeight="1" x14ac:dyDescent="0.2">
      <c r="A73" s="220">
        <v>60</v>
      </c>
      <c r="B73" s="19" t="s">
        <v>126</v>
      </c>
      <c r="C73" s="20">
        <v>36</v>
      </c>
      <c r="D73" s="21" t="s">
        <v>77</v>
      </c>
      <c r="E73" s="223"/>
      <c r="F73" s="224">
        <f t="shared" si="6"/>
        <v>0</v>
      </c>
    </row>
    <row r="74" spans="1:6" s="23" customFormat="1" ht="35.1" customHeight="1" x14ac:dyDescent="0.2">
      <c r="A74" s="220">
        <v>61</v>
      </c>
      <c r="B74" s="19" t="s">
        <v>951</v>
      </c>
      <c r="C74" s="39">
        <v>2</v>
      </c>
      <c r="D74" s="21" t="s">
        <v>61</v>
      </c>
      <c r="E74" s="221"/>
      <c r="F74" s="224">
        <f t="shared" si="6"/>
        <v>0</v>
      </c>
    </row>
    <row r="75" spans="1:6" s="23" customFormat="1" ht="35.1" customHeight="1" x14ac:dyDescent="0.2">
      <c r="A75" s="220">
        <v>62</v>
      </c>
      <c r="B75" s="19" t="s">
        <v>952</v>
      </c>
      <c r="C75" s="39">
        <v>2.2999999999999998</v>
      </c>
      <c r="D75" s="21" t="s">
        <v>61</v>
      </c>
      <c r="E75" s="221"/>
      <c r="F75" s="224">
        <f t="shared" si="6"/>
        <v>0</v>
      </c>
    </row>
    <row r="76" spans="1:6" s="23" customFormat="1" ht="35.1" customHeight="1" x14ac:dyDescent="0.2">
      <c r="A76" s="220">
        <v>63</v>
      </c>
      <c r="B76" s="19" t="s">
        <v>127</v>
      </c>
      <c r="C76" s="39">
        <v>1.1000000000000001</v>
      </c>
      <c r="D76" s="21" t="s">
        <v>59</v>
      </c>
      <c r="E76" s="221"/>
      <c r="F76" s="224">
        <f t="shared" si="6"/>
        <v>0</v>
      </c>
    </row>
    <row r="77" spans="1:6" s="23" customFormat="1" ht="45" customHeight="1" x14ac:dyDescent="0.2">
      <c r="A77" s="220">
        <v>64</v>
      </c>
      <c r="B77" s="19" t="s">
        <v>154</v>
      </c>
      <c r="C77" s="20">
        <v>12</v>
      </c>
      <c r="D77" s="21" t="s">
        <v>64</v>
      </c>
      <c r="E77" s="221"/>
      <c r="F77" s="224">
        <f t="shared" si="6"/>
        <v>0</v>
      </c>
    </row>
    <row r="78" spans="1:6" s="23" customFormat="1" ht="45" customHeight="1" x14ac:dyDescent="0.2">
      <c r="A78" s="220">
        <v>65</v>
      </c>
      <c r="B78" s="19" t="s">
        <v>155</v>
      </c>
      <c r="C78" s="39">
        <v>3.2</v>
      </c>
      <c r="D78" s="21" t="s">
        <v>77</v>
      </c>
      <c r="E78" s="221"/>
      <c r="F78" s="224">
        <f t="shared" si="6"/>
        <v>0</v>
      </c>
    </row>
    <row r="79" spans="1:6" s="23" customFormat="1" ht="35.1" customHeight="1" x14ac:dyDescent="0.2">
      <c r="A79" s="220">
        <v>66</v>
      </c>
      <c r="B79" s="19" t="s">
        <v>68</v>
      </c>
      <c r="C79" s="20">
        <v>2</v>
      </c>
      <c r="D79" s="21" t="s">
        <v>64</v>
      </c>
      <c r="E79" s="221"/>
      <c r="F79" s="224">
        <f t="shared" si="6"/>
        <v>0</v>
      </c>
    </row>
    <row r="80" spans="1:6" s="23" customFormat="1" ht="20.100000000000001" customHeight="1" x14ac:dyDescent="0.2">
      <c r="A80" s="220">
        <v>67</v>
      </c>
      <c r="B80" s="19" t="s">
        <v>69</v>
      </c>
      <c r="C80" s="20">
        <v>2</v>
      </c>
      <c r="D80" s="21" t="s">
        <v>64</v>
      </c>
      <c r="E80" s="221"/>
      <c r="F80" s="224">
        <f t="shared" si="6"/>
        <v>0</v>
      </c>
    </row>
    <row r="81" spans="1:6" s="23" customFormat="1" ht="35.1" customHeight="1" x14ac:dyDescent="0.2">
      <c r="A81" s="220">
        <v>68</v>
      </c>
      <c r="B81" s="19" t="s">
        <v>156</v>
      </c>
      <c r="C81" s="20">
        <v>2</v>
      </c>
      <c r="D81" s="21" t="s">
        <v>65</v>
      </c>
      <c r="E81" s="221"/>
      <c r="F81" s="224">
        <f t="shared" si="6"/>
        <v>0</v>
      </c>
    </row>
    <row r="82" spans="1:6" s="23" customFormat="1" ht="45" customHeight="1" x14ac:dyDescent="0.2">
      <c r="A82" s="220">
        <v>69</v>
      </c>
      <c r="B82" s="19" t="s">
        <v>157</v>
      </c>
      <c r="C82" s="20">
        <v>170</v>
      </c>
      <c r="D82" s="21" t="s">
        <v>67</v>
      </c>
      <c r="E82" s="221"/>
      <c r="F82" s="224">
        <f t="shared" si="6"/>
        <v>0</v>
      </c>
    </row>
    <row r="83" spans="1:6" s="23" customFormat="1" ht="35.1" customHeight="1" x14ac:dyDescent="0.2">
      <c r="A83" s="220">
        <v>70</v>
      </c>
      <c r="B83" s="19" t="s">
        <v>397</v>
      </c>
      <c r="C83" s="20">
        <v>18</v>
      </c>
      <c r="D83" s="21" t="s">
        <v>66</v>
      </c>
      <c r="E83" s="221"/>
      <c r="F83" s="224">
        <f t="shared" si="6"/>
        <v>0</v>
      </c>
    </row>
    <row r="84" spans="1:6" s="36" customFormat="1" ht="27.75" customHeight="1" x14ac:dyDescent="0.2">
      <c r="A84" s="32"/>
      <c r="B84" s="33" t="s">
        <v>937</v>
      </c>
      <c r="C84" s="222"/>
      <c r="D84" s="32"/>
      <c r="E84" s="222"/>
      <c r="F84" s="226"/>
    </row>
    <row r="85" spans="1:6" s="23" customFormat="1" ht="35.1" customHeight="1" x14ac:dyDescent="0.2">
      <c r="A85" s="18">
        <v>71</v>
      </c>
      <c r="B85" s="19" t="s">
        <v>132</v>
      </c>
      <c r="C85" s="39">
        <v>1</v>
      </c>
      <c r="D85" s="21" t="s">
        <v>59</v>
      </c>
      <c r="E85" s="221"/>
      <c r="F85" s="224">
        <f t="shared" ref="F85:F92" si="7">C85*E85</f>
        <v>0</v>
      </c>
    </row>
    <row r="86" spans="1:6" s="23" customFormat="1" ht="45" customHeight="1" x14ac:dyDescent="0.2">
      <c r="A86" s="18">
        <v>72</v>
      </c>
      <c r="B86" s="19" t="s">
        <v>158</v>
      </c>
      <c r="C86" s="20">
        <v>1</v>
      </c>
      <c r="D86" s="21" t="s">
        <v>64</v>
      </c>
      <c r="E86" s="223"/>
      <c r="F86" s="224">
        <f t="shared" si="7"/>
        <v>0</v>
      </c>
    </row>
    <row r="87" spans="1:6" s="23" customFormat="1" ht="35.1" customHeight="1" x14ac:dyDescent="0.2">
      <c r="A87" s="220">
        <v>73</v>
      </c>
      <c r="B87" s="19" t="s">
        <v>159</v>
      </c>
      <c r="C87" s="39">
        <v>0.4</v>
      </c>
      <c r="D87" s="21" t="s">
        <v>59</v>
      </c>
      <c r="E87" s="221"/>
      <c r="F87" s="224">
        <f t="shared" si="7"/>
        <v>0</v>
      </c>
    </row>
    <row r="88" spans="1:6" s="23" customFormat="1" ht="45" customHeight="1" x14ac:dyDescent="0.2">
      <c r="A88" s="220">
        <v>74</v>
      </c>
      <c r="B88" s="19" t="s">
        <v>209</v>
      </c>
      <c r="C88" s="39">
        <v>2.4</v>
      </c>
      <c r="D88" s="21" t="s">
        <v>61</v>
      </c>
      <c r="E88" s="221"/>
      <c r="F88" s="224">
        <f t="shared" si="7"/>
        <v>0</v>
      </c>
    </row>
    <row r="89" spans="1:6" s="23" customFormat="1" ht="80.099999999999994" customHeight="1" x14ac:dyDescent="0.2">
      <c r="A89" s="220">
        <v>75</v>
      </c>
      <c r="B89" s="19" t="s">
        <v>776</v>
      </c>
      <c r="C89" s="20">
        <v>1</v>
      </c>
      <c r="D89" s="21" t="s">
        <v>65</v>
      </c>
      <c r="E89" s="223"/>
      <c r="F89" s="224">
        <f t="shared" si="7"/>
        <v>0</v>
      </c>
    </row>
    <row r="90" spans="1:6" s="23" customFormat="1" ht="35.1" customHeight="1" x14ac:dyDescent="0.2">
      <c r="A90" s="220">
        <v>76</v>
      </c>
      <c r="B90" s="19" t="s">
        <v>170</v>
      </c>
      <c r="C90" s="20">
        <v>1</v>
      </c>
      <c r="D90" s="21" t="s">
        <v>65</v>
      </c>
      <c r="E90" s="223"/>
      <c r="F90" s="224">
        <f t="shared" si="7"/>
        <v>0</v>
      </c>
    </row>
    <row r="91" spans="1:6" s="23" customFormat="1" ht="45" customHeight="1" x14ac:dyDescent="0.2">
      <c r="A91" s="220">
        <v>77</v>
      </c>
      <c r="B91" s="19" t="s">
        <v>160</v>
      </c>
      <c r="C91" s="20">
        <v>96</v>
      </c>
      <c r="D91" s="21" t="s">
        <v>67</v>
      </c>
      <c r="E91" s="221"/>
      <c r="F91" s="224">
        <f t="shared" si="7"/>
        <v>0</v>
      </c>
    </row>
    <row r="92" spans="1:6" s="23" customFormat="1" ht="35.1" customHeight="1" thickBot="1" x14ac:dyDescent="0.25">
      <c r="A92" s="220">
        <v>78</v>
      </c>
      <c r="B92" s="19" t="s">
        <v>398</v>
      </c>
      <c r="C92" s="20">
        <v>2</v>
      </c>
      <c r="D92" s="21" t="s">
        <v>66</v>
      </c>
      <c r="E92" s="221"/>
      <c r="F92" s="224">
        <f t="shared" si="7"/>
        <v>0</v>
      </c>
    </row>
    <row r="93" spans="1:6" s="23" customFormat="1" ht="27.75" customHeight="1" thickBot="1" x14ac:dyDescent="0.25">
      <c r="A93" s="24"/>
      <c r="B93" s="25" t="s">
        <v>58</v>
      </c>
      <c r="C93" s="26"/>
      <c r="D93" s="27"/>
      <c r="E93" s="28"/>
      <c r="F93" s="227">
        <f>SUM(F7:F92)</f>
        <v>0</v>
      </c>
    </row>
    <row r="94" spans="1:6" x14ac:dyDescent="0.2">
      <c r="A94" s="18"/>
      <c r="B94" s="29"/>
      <c r="C94" s="18"/>
      <c r="D94" s="21"/>
      <c r="E94" s="30"/>
      <c r="F94" s="22"/>
    </row>
    <row r="102" spans="2:4" x14ac:dyDescent="0.2">
      <c r="B102" s="11"/>
      <c r="C102" s="11"/>
      <c r="D102" s="11"/>
    </row>
  </sheetData>
  <sheetProtection password="CC4E" sheet="1" objects="1" scenarios="1"/>
  <pageMargins left="0.7" right="0.7" top="0.78740157499999996" bottom="0.78740157499999996" header="0.3" footer="0.3"/>
  <pageSetup paperSize="9" scale="75"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20"/>
  <sheetViews>
    <sheetView view="pageBreakPreview" zoomScale="115" zoomScaleNormal="100" zoomScaleSheetLayoutView="115" workbookViewId="0">
      <selection activeCell="E7" sqref="E7"/>
    </sheetView>
  </sheetViews>
  <sheetFormatPr defaultRowHeight="12.75" x14ac:dyDescent="0.2"/>
  <cols>
    <col min="1" max="1" width="7.42578125" style="8" customWidth="1"/>
    <col min="2" max="2" width="118.140625" style="9" customWidth="1"/>
    <col min="3" max="3" width="11.85546875" style="40" customWidth="1"/>
    <col min="4" max="4" width="9.28515625" style="40" customWidth="1"/>
    <col min="5" max="5" width="14.140625" style="31" customWidth="1"/>
    <col min="6" max="6" width="16.28515625" style="41" customWidth="1"/>
    <col min="7" max="253" width="9.140625" style="11"/>
    <col min="254" max="254" width="7.42578125" style="11" customWidth="1"/>
    <col min="255" max="255" width="118.140625" style="11" customWidth="1"/>
    <col min="256" max="256" width="11.85546875" style="11" customWidth="1"/>
    <col min="257" max="257" width="9.28515625" style="11" customWidth="1"/>
    <col min="258" max="258" width="14.140625" style="11" customWidth="1"/>
    <col min="259" max="259" width="16.28515625" style="11" customWidth="1"/>
    <col min="260" max="509" width="9.140625" style="11"/>
    <col min="510" max="510" width="7.42578125" style="11" customWidth="1"/>
    <col min="511" max="511" width="118.140625" style="11" customWidth="1"/>
    <col min="512" max="512" width="11.85546875" style="11" customWidth="1"/>
    <col min="513" max="513" width="9.28515625" style="11" customWidth="1"/>
    <col min="514" max="514" width="14.140625" style="11" customWidth="1"/>
    <col min="515" max="515" width="16.28515625" style="11" customWidth="1"/>
    <col min="516" max="765" width="9.140625" style="11"/>
    <col min="766" max="766" width="7.42578125" style="11" customWidth="1"/>
    <col min="767" max="767" width="118.140625" style="11" customWidth="1"/>
    <col min="768" max="768" width="11.85546875" style="11" customWidth="1"/>
    <col min="769" max="769" width="9.28515625" style="11" customWidth="1"/>
    <col min="770" max="770" width="14.140625" style="11" customWidth="1"/>
    <col min="771" max="771" width="16.28515625" style="11" customWidth="1"/>
    <col min="772" max="1021" width="9.140625" style="11"/>
    <col min="1022" max="1022" width="7.42578125" style="11" customWidth="1"/>
    <col min="1023" max="1023" width="118.140625" style="11" customWidth="1"/>
    <col min="1024" max="1024" width="11.85546875" style="11" customWidth="1"/>
    <col min="1025" max="1025" width="9.28515625" style="11" customWidth="1"/>
    <col min="1026" max="1026" width="14.140625" style="11" customWidth="1"/>
    <col min="1027" max="1027" width="16.28515625" style="11" customWidth="1"/>
    <col min="1028" max="1277" width="9.140625" style="11"/>
    <col min="1278" max="1278" width="7.42578125" style="11" customWidth="1"/>
    <col min="1279" max="1279" width="118.140625" style="11" customWidth="1"/>
    <col min="1280" max="1280" width="11.85546875" style="11" customWidth="1"/>
    <col min="1281" max="1281" width="9.28515625" style="11" customWidth="1"/>
    <col min="1282" max="1282" width="14.140625" style="11" customWidth="1"/>
    <col min="1283" max="1283" width="16.28515625" style="11" customWidth="1"/>
    <col min="1284" max="1533" width="9.140625" style="11"/>
    <col min="1534" max="1534" width="7.42578125" style="11" customWidth="1"/>
    <col min="1535" max="1535" width="118.140625" style="11" customWidth="1"/>
    <col min="1536" max="1536" width="11.85546875" style="11" customWidth="1"/>
    <col min="1537" max="1537" width="9.28515625" style="11" customWidth="1"/>
    <col min="1538" max="1538" width="14.140625" style="11" customWidth="1"/>
    <col min="1539" max="1539" width="16.28515625" style="11" customWidth="1"/>
    <col min="1540" max="1789" width="9.140625" style="11"/>
    <col min="1790" max="1790" width="7.42578125" style="11" customWidth="1"/>
    <col min="1791" max="1791" width="118.140625" style="11" customWidth="1"/>
    <col min="1792" max="1792" width="11.85546875" style="11" customWidth="1"/>
    <col min="1793" max="1793" width="9.28515625" style="11" customWidth="1"/>
    <col min="1794" max="1794" width="14.140625" style="11" customWidth="1"/>
    <col min="1795" max="1795" width="16.28515625" style="11" customWidth="1"/>
    <col min="1796" max="2045" width="9.140625" style="11"/>
    <col min="2046" max="2046" width="7.42578125" style="11" customWidth="1"/>
    <col min="2047" max="2047" width="118.140625" style="11" customWidth="1"/>
    <col min="2048" max="2048" width="11.85546875" style="11" customWidth="1"/>
    <col min="2049" max="2049" width="9.28515625" style="11" customWidth="1"/>
    <col min="2050" max="2050" width="14.140625" style="11" customWidth="1"/>
    <col min="2051" max="2051" width="16.28515625" style="11" customWidth="1"/>
    <col min="2052" max="2301" width="9.140625" style="11"/>
    <col min="2302" max="2302" width="7.42578125" style="11" customWidth="1"/>
    <col min="2303" max="2303" width="118.140625" style="11" customWidth="1"/>
    <col min="2304" max="2304" width="11.85546875" style="11" customWidth="1"/>
    <col min="2305" max="2305" width="9.28515625" style="11" customWidth="1"/>
    <col min="2306" max="2306" width="14.140625" style="11" customWidth="1"/>
    <col min="2307" max="2307" width="16.28515625" style="11" customWidth="1"/>
    <col min="2308" max="2557" width="9.140625" style="11"/>
    <col min="2558" max="2558" width="7.42578125" style="11" customWidth="1"/>
    <col min="2559" max="2559" width="118.140625" style="11" customWidth="1"/>
    <col min="2560" max="2560" width="11.85546875" style="11" customWidth="1"/>
    <col min="2561" max="2561" width="9.28515625" style="11" customWidth="1"/>
    <col min="2562" max="2562" width="14.140625" style="11" customWidth="1"/>
    <col min="2563" max="2563" width="16.28515625" style="11" customWidth="1"/>
    <col min="2564" max="2813" width="9.140625" style="11"/>
    <col min="2814" max="2814" width="7.42578125" style="11" customWidth="1"/>
    <col min="2815" max="2815" width="118.140625" style="11" customWidth="1"/>
    <col min="2816" max="2816" width="11.85546875" style="11" customWidth="1"/>
    <col min="2817" max="2817" width="9.28515625" style="11" customWidth="1"/>
    <col min="2818" max="2818" width="14.140625" style="11" customWidth="1"/>
    <col min="2819" max="2819" width="16.28515625" style="11" customWidth="1"/>
    <col min="2820" max="3069" width="9.140625" style="11"/>
    <col min="3070" max="3070" width="7.42578125" style="11" customWidth="1"/>
    <col min="3071" max="3071" width="118.140625" style="11" customWidth="1"/>
    <col min="3072" max="3072" width="11.85546875" style="11" customWidth="1"/>
    <col min="3073" max="3073" width="9.28515625" style="11" customWidth="1"/>
    <col min="3074" max="3074" width="14.140625" style="11" customWidth="1"/>
    <col min="3075" max="3075" width="16.28515625" style="11" customWidth="1"/>
    <col min="3076" max="3325" width="9.140625" style="11"/>
    <col min="3326" max="3326" width="7.42578125" style="11" customWidth="1"/>
    <col min="3327" max="3327" width="118.140625" style="11" customWidth="1"/>
    <col min="3328" max="3328" width="11.85546875" style="11" customWidth="1"/>
    <col min="3329" max="3329" width="9.28515625" style="11" customWidth="1"/>
    <col min="3330" max="3330" width="14.140625" style="11" customWidth="1"/>
    <col min="3331" max="3331" width="16.28515625" style="11" customWidth="1"/>
    <col min="3332" max="3581" width="9.140625" style="11"/>
    <col min="3582" max="3582" width="7.42578125" style="11" customWidth="1"/>
    <col min="3583" max="3583" width="118.140625" style="11" customWidth="1"/>
    <col min="3584" max="3584" width="11.85546875" style="11" customWidth="1"/>
    <col min="3585" max="3585" width="9.28515625" style="11" customWidth="1"/>
    <col min="3586" max="3586" width="14.140625" style="11" customWidth="1"/>
    <col min="3587" max="3587" width="16.28515625" style="11" customWidth="1"/>
    <col min="3588" max="3837" width="9.140625" style="11"/>
    <col min="3838" max="3838" width="7.42578125" style="11" customWidth="1"/>
    <col min="3839" max="3839" width="118.140625" style="11" customWidth="1"/>
    <col min="3840" max="3840" width="11.85546875" style="11" customWidth="1"/>
    <col min="3841" max="3841" width="9.28515625" style="11" customWidth="1"/>
    <col min="3842" max="3842" width="14.140625" style="11" customWidth="1"/>
    <col min="3843" max="3843" width="16.28515625" style="11" customWidth="1"/>
    <col min="3844" max="4093" width="9.140625" style="11"/>
    <col min="4094" max="4094" width="7.42578125" style="11" customWidth="1"/>
    <col min="4095" max="4095" width="118.140625" style="11" customWidth="1"/>
    <col min="4096" max="4096" width="11.85546875" style="11" customWidth="1"/>
    <col min="4097" max="4097" width="9.28515625" style="11" customWidth="1"/>
    <col min="4098" max="4098" width="14.140625" style="11" customWidth="1"/>
    <col min="4099" max="4099" width="16.28515625" style="11" customWidth="1"/>
    <col min="4100" max="4349" width="9.140625" style="11"/>
    <col min="4350" max="4350" width="7.42578125" style="11" customWidth="1"/>
    <col min="4351" max="4351" width="118.140625" style="11" customWidth="1"/>
    <col min="4352" max="4352" width="11.85546875" style="11" customWidth="1"/>
    <col min="4353" max="4353" width="9.28515625" style="11" customWidth="1"/>
    <col min="4354" max="4354" width="14.140625" style="11" customWidth="1"/>
    <col min="4355" max="4355" width="16.28515625" style="11" customWidth="1"/>
    <col min="4356" max="4605" width="9.140625" style="11"/>
    <col min="4606" max="4606" width="7.42578125" style="11" customWidth="1"/>
    <col min="4607" max="4607" width="118.140625" style="11" customWidth="1"/>
    <col min="4608" max="4608" width="11.85546875" style="11" customWidth="1"/>
    <col min="4609" max="4609" width="9.28515625" style="11" customWidth="1"/>
    <col min="4610" max="4610" width="14.140625" style="11" customWidth="1"/>
    <col min="4611" max="4611" width="16.28515625" style="11" customWidth="1"/>
    <col min="4612" max="4861" width="9.140625" style="11"/>
    <col min="4862" max="4862" width="7.42578125" style="11" customWidth="1"/>
    <col min="4863" max="4863" width="118.140625" style="11" customWidth="1"/>
    <col min="4864" max="4864" width="11.85546875" style="11" customWidth="1"/>
    <col min="4865" max="4865" width="9.28515625" style="11" customWidth="1"/>
    <col min="4866" max="4866" width="14.140625" style="11" customWidth="1"/>
    <col min="4867" max="4867" width="16.28515625" style="11" customWidth="1"/>
    <col min="4868" max="5117" width="9.140625" style="11"/>
    <col min="5118" max="5118" width="7.42578125" style="11" customWidth="1"/>
    <col min="5119" max="5119" width="118.140625" style="11" customWidth="1"/>
    <col min="5120" max="5120" width="11.85546875" style="11" customWidth="1"/>
    <col min="5121" max="5121" width="9.28515625" style="11" customWidth="1"/>
    <col min="5122" max="5122" width="14.140625" style="11" customWidth="1"/>
    <col min="5123" max="5123" width="16.28515625" style="11" customWidth="1"/>
    <col min="5124" max="5373" width="9.140625" style="11"/>
    <col min="5374" max="5374" width="7.42578125" style="11" customWidth="1"/>
    <col min="5375" max="5375" width="118.140625" style="11" customWidth="1"/>
    <col min="5376" max="5376" width="11.85546875" style="11" customWidth="1"/>
    <col min="5377" max="5377" width="9.28515625" style="11" customWidth="1"/>
    <col min="5378" max="5378" width="14.140625" style="11" customWidth="1"/>
    <col min="5379" max="5379" width="16.28515625" style="11" customWidth="1"/>
    <col min="5380" max="5629" width="9.140625" style="11"/>
    <col min="5630" max="5630" width="7.42578125" style="11" customWidth="1"/>
    <col min="5631" max="5631" width="118.140625" style="11" customWidth="1"/>
    <col min="5632" max="5632" width="11.85546875" style="11" customWidth="1"/>
    <col min="5633" max="5633" width="9.28515625" style="11" customWidth="1"/>
    <col min="5634" max="5634" width="14.140625" style="11" customWidth="1"/>
    <col min="5635" max="5635" width="16.28515625" style="11" customWidth="1"/>
    <col min="5636" max="5885" width="9.140625" style="11"/>
    <col min="5886" max="5886" width="7.42578125" style="11" customWidth="1"/>
    <col min="5887" max="5887" width="118.140625" style="11" customWidth="1"/>
    <col min="5888" max="5888" width="11.85546875" style="11" customWidth="1"/>
    <col min="5889" max="5889" width="9.28515625" style="11" customWidth="1"/>
    <col min="5890" max="5890" width="14.140625" style="11" customWidth="1"/>
    <col min="5891" max="5891" width="16.28515625" style="11" customWidth="1"/>
    <col min="5892" max="6141" width="9.140625" style="11"/>
    <col min="6142" max="6142" width="7.42578125" style="11" customWidth="1"/>
    <col min="6143" max="6143" width="118.140625" style="11" customWidth="1"/>
    <col min="6144" max="6144" width="11.85546875" style="11" customWidth="1"/>
    <col min="6145" max="6145" width="9.28515625" style="11" customWidth="1"/>
    <col min="6146" max="6146" width="14.140625" style="11" customWidth="1"/>
    <col min="6147" max="6147" width="16.28515625" style="11" customWidth="1"/>
    <col min="6148" max="6397" width="9.140625" style="11"/>
    <col min="6398" max="6398" width="7.42578125" style="11" customWidth="1"/>
    <col min="6399" max="6399" width="118.140625" style="11" customWidth="1"/>
    <col min="6400" max="6400" width="11.85546875" style="11" customWidth="1"/>
    <col min="6401" max="6401" width="9.28515625" style="11" customWidth="1"/>
    <col min="6402" max="6402" width="14.140625" style="11" customWidth="1"/>
    <col min="6403" max="6403" width="16.28515625" style="11" customWidth="1"/>
    <col min="6404" max="6653" width="9.140625" style="11"/>
    <col min="6654" max="6654" width="7.42578125" style="11" customWidth="1"/>
    <col min="6655" max="6655" width="118.140625" style="11" customWidth="1"/>
    <col min="6656" max="6656" width="11.85546875" style="11" customWidth="1"/>
    <col min="6657" max="6657" width="9.28515625" style="11" customWidth="1"/>
    <col min="6658" max="6658" width="14.140625" style="11" customWidth="1"/>
    <col min="6659" max="6659" width="16.28515625" style="11" customWidth="1"/>
    <col min="6660" max="6909" width="9.140625" style="11"/>
    <col min="6910" max="6910" width="7.42578125" style="11" customWidth="1"/>
    <col min="6911" max="6911" width="118.140625" style="11" customWidth="1"/>
    <col min="6912" max="6912" width="11.85546875" style="11" customWidth="1"/>
    <col min="6913" max="6913" width="9.28515625" style="11" customWidth="1"/>
    <col min="6914" max="6914" width="14.140625" style="11" customWidth="1"/>
    <col min="6915" max="6915" width="16.28515625" style="11" customWidth="1"/>
    <col min="6916" max="7165" width="9.140625" style="11"/>
    <col min="7166" max="7166" width="7.42578125" style="11" customWidth="1"/>
    <col min="7167" max="7167" width="118.140625" style="11" customWidth="1"/>
    <col min="7168" max="7168" width="11.85546875" style="11" customWidth="1"/>
    <col min="7169" max="7169" width="9.28515625" style="11" customWidth="1"/>
    <col min="7170" max="7170" width="14.140625" style="11" customWidth="1"/>
    <col min="7171" max="7171" width="16.28515625" style="11" customWidth="1"/>
    <col min="7172" max="7421" width="9.140625" style="11"/>
    <col min="7422" max="7422" width="7.42578125" style="11" customWidth="1"/>
    <col min="7423" max="7423" width="118.140625" style="11" customWidth="1"/>
    <col min="7424" max="7424" width="11.85546875" style="11" customWidth="1"/>
    <col min="7425" max="7425" width="9.28515625" style="11" customWidth="1"/>
    <col min="7426" max="7426" width="14.140625" style="11" customWidth="1"/>
    <col min="7427" max="7427" width="16.28515625" style="11" customWidth="1"/>
    <col min="7428" max="7677" width="9.140625" style="11"/>
    <col min="7678" max="7678" width="7.42578125" style="11" customWidth="1"/>
    <col min="7679" max="7679" width="118.140625" style="11" customWidth="1"/>
    <col min="7680" max="7680" width="11.85546875" style="11" customWidth="1"/>
    <col min="7681" max="7681" width="9.28515625" style="11" customWidth="1"/>
    <col min="7682" max="7682" width="14.140625" style="11" customWidth="1"/>
    <col min="7683" max="7683" width="16.28515625" style="11" customWidth="1"/>
    <col min="7684" max="7933" width="9.140625" style="11"/>
    <col min="7934" max="7934" width="7.42578125" style="11" customWidth="1"/>
    <col min="7935" max="7935" width="118.140625" style="11" customWidth="1"/>
    <col min="7936" max="7936" width="11.85546875" style="11" customWidth="1"/>
    <col min="7937" max="7937" width="9.28515625" style="11" customWidth="1"/>
    <col min="7938" max="7938" width="14.140625" style="11" customWidth="1"/>
    <col min="7939" max="7939" width="16.28515625" style="11" customWidth="1"/>
    <col min="7940" max="8189" width="9.140625" style="11"/>
    <col min="8190" max="8190" width="7.42578125" style="11" customWidth="1"/>
    <col min="8191" max="8191" width="118.140625" style="11" customWidth="1"/>
    <col min="8192" max="8192" width="11.85546875" style="11" customWidth="1"/>
    <col min="8193" max="8193" width="9.28515625" style="11" customWidth="1"/>
    <col min="8194" max="8194" width="14.140625" style="11" customWidth="1"/>
    <col min="8195" max="8195" width="16.28515625" style="11" customWidth="1"/>
    <col min="8196" max="8445" width="9.140625" style="11"/>
    <col min="8446" max="8446" width="7.42578125" style="11" customWidth="1"/>
    <col min="8447" max="8447" width="118.140625" style="11" customWidth="1"/>
    <col min="8448" max="8448" width="11.85546875" style="11" customWidth="1"/>
    <col min="8449" max="8449" width="9.28515625" style="11" customWidth="1"/>
    <col min="8450" max="8450" width="14.140625" style="11" customWidth="1"/>
    <col min="8451" max="8451" width="16.28515625" style="11" customWidth="1"/>
    <col min="8452" max="8701" width="9.140625" style="11"/>
    <col min="8702" max="8702" width="7.42578125" style="11" customWidth="1"/>
    <col min="8703" max="8703" width="118.140625" style="11" customWidth="1"/>
    <col min="8704" max="8704" width="11.85546875" style="11" customWidth="1"/>
    <col min="8705" max="8705" width="9.28515625" style="11" customWidth="1"/>
    <col min="8706" max="8706" width="14.140625" style="11" customWidth="1"/>
    <col min="8707" max="8707" width="16.28515625" style="11" customWidth="1"/>
    <col min="8708" max="8957" width="9.140625" style="11"/>
    <col min="8958" max="8958" width="7.42578125" style="11" customWidth="1"/>
    <col min="8959" max="8959" width="118.140625" style="11" customWidth="1"/>
    <col min="8960" max="8960" width="11.85546875" style="11" customWidth="1"/>
    <col min="8961" max="8961" width="9.28515625" style="11" customWidth="1"/>
    <col min="8962" max="8962" width="14.140625" style="11" customWidth="1"/>
    <col min="8963" max="8963" width="16.28515625" style="11" customWidth="1"/>
    <col min="8964" max="9213" width="9.140625" style="11"/>
    <col min="9214" max="9214" width="7.42578125" style="11" customWidth="1"/>
    <col min="9215" max="9215" width="118.140625" style="11" customWidth="1"/>
    <col min="9216" max="9216" width="11.85546875" style="11" customWidth="1"/>
    <col min="9217" max="9217" width="9.28515625" style="11" customWidth="1"/>
    <col min="9218" max="9218" width="14.140625" style="11" customWidth="1"/>
    <col min="9219" max="9219" width="16.28515625" style="11" customWidth="1"/>
    <col min="9220" max="9469" width="9.140625" style="11"/>
    <col min="9470" max="9470" width="7.42578125" style="11" customWidth="1"/>
    <col min="9471" max="9471" width="118.140625" style="11" customWidth="1"/>
    <col min="9472" max="9472" width="11.85546875" style="11" customWidth="1"/>
    <col min="9473" max="9473" width="9.28515625" style="11" customWidth="1"/>
    <col min="9474" max="9474" width="14.140625" style="11" customWidth="1"/>
    <col min="9475" max="9475" width="16.28515625" style="11" customWidth="1"/>
    <col min="9476" max="9725" width="9.140625" style="11"/>
    <col min="9726" max="9726" width="7.42578125" style="11" customWidth="1"/>
    <col min="9727" max="9727" width="118.140625" style="11" customWidth="1"/>
    <col min="9728" max="9728" width="11.85546875" style="11" customWidth="1"/>
    <col min="9729" max="9729" width="9.28515625" style="11" customWidth="1"/>
    <col min="9730" max="9730" width="14.140625" style="11" customWidth="1"/>
    <col min="9731" max="9731" width="16.28515625" style="11" customWidth="1"/>
    <col min="9732" max="9981" width="9.140625" style="11"/>
    <col min="9982" max="9982" width="7.42578125" style="11" customWidth="1"/>
    <col min="9983" max="9983" width="118.140625" style="11" customWidth="1"/>
    <col min="9984" max="9984" width="11.85546875" style="11" customWidth="1"/>
    <col min="9985" max="9985" width="9.28515625" style="11" customWidth="1"/>
    <col min="9986" max="9986" width="14.140625" style="11" customWidth="1"/>
    <col min="9987" max="9987" width="16.28515625" style="11" customWidth="1"/>
    <col min="9988" max="10237" width="9.140625" style="11"/>
    <col min="10238" max="10238" width="7.42578125" style="11" customWidth="1"/>
    <col min="10239" max="10239" width="118.140625" style="11" customWidth="1"/>
    <col min="10240" max="10240" width="11.85546875" style="11" customWidth="1"/>
    <col min="10241" max="10241" width="9.28515625" style="11" customWidth="1"/>
    <col min="10242" max="10242" width="14.140625" style="11" customWidth="1"/>
    <col min="10243" max="10243" width="16.28515625" style="11" customWidth="1"/>
    <col min="10244" max="10493" width="9.140625" style="11"/>
    <col min="10494" max="10494" width="7.42578125" style="11" customWidth="1"/>
    <col min="10495" max="10495" width="118.140625" style="11" customWidth="1"/>
    <col min="10496" max="10496" width="11.85546875" style="11" customWidth="1"/>
    <col min="10497" max="10497" width="9.28515625" style="11" customWidth="1"/>
    <col min="10498" max="10498" width="14.140625" style="11" customWidth="1"/>
    <col min="10499" max="10499" width="16.28515625" style="11" customWidth="1"/>
    <col min="10500" max="10749" width="9.140625" style="11"/>
    <col min="10750" max="10750" width="7.42578125" style="11" customWidth="1"/>
    <col min="10751" max="10751" width="118.140625" style="11" customWidth="1"/>
    <col min="10752" max="10752" width="11.85546875" style="11" customWidth="1"/>
    <col min="10753" max="10753" width="9.28515625" style="11" customWidth="1"/>
    <col min="10754" max="10754" width="14.140625" style="11" customWidth="1"/>
    <col min="10755" max="10755" width="16.28515625" style="11" customWidth="1"/>
    <col min="10756" max="11005" width="9.140625" style="11"/>
    <col min="11006" max="11006" width="7.42578125" style="11" customWidth="1"/>
    <col min="11007" max="11007" width="118.140625" style="11" customWidth="1"/>
    <col min="11008" max="11008" width="11.85546875" style="11" customWidth="1"/>
    <col min="11009" max="11009" width="9.28515625" style="11" customWidth="1"/>
    <col min="11010" max="11010" width="14.140625" style="11" customWidth="1"/>
    <col min="11011" max="11011" width="16.28515625" style="11" customWidth="1"/>
    <col min="11012" max="11261" width="9.140625" style="11"/>
    <col min="11262" max="11262" width="7.42578125" style="11" customWidth="1"/>
    <col min="11263" max="11263" width="118.140625" style="11" customWidth="1"/>
    <col min="11264" max="11264" width="11.85546875" style="11" customWidth="1"/>
    <col min="11265" max="11265" width="9.28515625" style="11" customWidth="1"/>
    <col min="11266" max="11266" width="14.140625" style="11" customWidth="1"/>
    <col min="11267" max="11267" width="16.28515625" style="11" customWidth="1"/>
    <col min="11268" max="11517" width="9.140625" style="11"/>
    <col min="11518" max="11518" width="7.42578125" style="11" customWidth="1"/>
    <col min="11519" max="11519" width="118.140625" style="11" customWidth="1"/>
    <col min="11520" max="11520" width="11.85546875" style="11" customWidth="1"/>
    <col min="11521" max="11521" width="9.28515625" style="11" customWidth="1"/>
    <col min="11522" max="11522" width="14.140625" style="11" customWidth="1"/>
    <col min="11523" max="11523" width="16.28515625" style="11" customWidth="1"/>
    <col min="11524" max="11773" width="9.140625" style="11"/>
    <col min="11774" max="11774" width="7.42578125" style="11" customWidth="1"/>
    <col min="11775" max="11775" width="118.140625" style="11" customWidth="1"/>
    <col min="11776" max="11776" width="11.85546875" style="11" customWidth="1"/>
    <col min="11777" max="11777" width="9.28515625" style="11" customWidth="1"/>
    <col min="11778" max="11778" width="14.140625" style="11" customWidth="1"/>
    <col min="11779" max="11779" width="16.28515625" style="11" customWidth="1"/>
    <col min="11780" max="12029" width="9.140625" style="11"/>
    <col min="12030" max="12030" width="7.42578125" style="11" customWidth="1"/>
    <col min="12031" max="12031" width="118.140625" style="11" customWidth="1"/>
    <col min="12032" max="12032" width="11.85546875" style="11" customWidth="1"/>
    <col min="12033" max="12033" width="9.28515625" style="11" customWidth="1"/>
    <col min="12034" max="12034" width="14.140625" style="11" customWidth="1"/>
    <col min="12035" max="12035" width="16.28515625" style="11" customWidth="1"/>
    <col min="12036" max="12285" width="9.140625" style="11"/>
    <col min="12286" max="12286" width="7.42578125" style="11" customWidth="1"/>
    <col min="12287" max="12287" width="118.140625" style="11" customWidth="1"/>
    <col min="12288" max="12288" width="11.85546875" style="11" customWidth="1"/>
    <col min="12289" max="12289" width="9.28515625" style="11" customWidth="1"/>
    <col min="12290" max="12290" width="14.140625" style="11" customWidth="1"/>
    <col min="12291" max="12291" width="16.28515625" style="11" customWidth="1"/>
    <col min="12292" max="12541" width="9.140625" style="11"/>
    <col min="12542" max="12542" width="7.42578125" style="11" customWidth="1"/>
    <col min="12543" max="12543" width="118.140625" style="11" customWidth="1"/>
    <col min="12544" max="12544" width="11.85546875" style="11" customWidth="1"/>
    <col min="12545" max="12545" width="9.28515625" style="11" customWidth="1"/>
    <col min="12546" max="12546" width="14.140625" style="11" customWidth="1"/>
    <col min="12547" max="12547" width="16.28515625" style="11" customWidth="1"/>
    <col min="12548" max="12797" width="9.140625" style="11"/>
    <col min="12798" max="12798" width="7.42578125" style="11" customWidth="1"/>
    <col min="12799" max="12799" width="118.140625" style="11" customWidth="1"/>
    <col min="12800" max="12800" width="11.85546875" style="11" customWidth="1"/>
    <col min="12801" max="12801" width="9.28515625" style="11" customWidth="1"/>
    <col min="12802" max="12802" width="14.140625" style="11" customWidth="1"/>
    <col min="12803" max="12803" width="16.28515625" style="11" customWidth="1"/>
    <col min="12804" max="13053" width="9.140625" style="11"/>
    <col min="13054" max="13054" width="7.42578125" style="11" customWidth="1"/>
    <col min="13055" max="13055" width="118.140625" style="11" customWidth="1"/>
    <col min="13056" max="13056" width="11.85546875" style="11" customWidth="1"/>
    <col min="13057" max="13057" width="9.28515625" style="11" customWidth="1"/>
    <col min="13058" max="13058" width="14.140625" style="11" customWidth="1"/>
    <col min="13059" max="13059" width="16.28515625" style="11" customWidth="1"/>
    <col min="13060" max="13309" width="9.140625" style="11"/>
    <col min="13310" max="13310" width="7.42578125" style="11" customWidth="1"/>
    <col min="13311" max="13311" width="118.140625" style="11" customWidth="1"/>
    <col min="13312" max="13312" width="11.85546875" style="11" customWidth="1"/>
    <col min="13313" max="13313" width="9.28515625" style="11" customWidth="1"/>
    <col min="13314" max="13314" width="14.140625" style="11" customWidth="1"/>
    <col min="13315" max="13315" width="16.28515625" style="11" customWidth="1"/>
    <col min="13316" max="13565" width="9.140625" style="11"/>
    <col min="13566" max="13566" width="7.42578125" style="11" customWidth="1"/>
    <col min="13567" max="13567" width="118.140625" style="11" customWidth="1"/>
    <col min="13568" max="13568" width="11.85546875" style="11" customWidth="1"/>
    <col min="13569" max="13569" width="9.28515625" style="11" customWidth="1"/>
    <col min="13570" max="13570" width="14.140625" style="11" customWidth="1"/>
    <col min="13571" max="13571" width="16.28515625" style="11" customWidth="1"/>
    <col min="13572" max="13821" width="9.140625" style="11"/>
    <col min="13822" max="13822" width="7.42578125" style="11" customWidth="1"/>
    <col min="13823" max="13823" width="118.140625" style="11" customWidth="1"/>
    <col min="13824" max="13824" width="11.85546875" style="11" customWidth="1"/>
    <col min="13825" max="13825" width="9.28515625" style="11" customWidth="1"/>
    <col min="13826" max="13826" width="14.140625" style="11" customWidth="1"/>
    <col min="13827" max="13827" width="16.28515625" style="11" customWidth="1"/>
    <col min="13828" max="14077" width="9.140625" style="11"/>
    <col min="14078" max="14078" width="7.42578125" style="11" customWidth="1"/>
    <col min="14079" max="14079" width="118.140625" style="11" customWidth="1"/>
    <col min="14080" max="14080" width="11.85546875" style="11" customWidth="1"/>
    <col min="14081" max="14081" width="9.28515625" style="11" customWidth="1"/>
    <col min="14082" max="14082" width="14.140625" style="11" customWidth="1"/>
    <col min="14083" max="14083" width="16.28515625" style="11" customWidth="1"/>
    <col min="14084" max="14333" width="9.140625" style="11"/>
    <col min="14334" max="14334" width="7.42578125" style="11" customWidth="1"/>
    <col min="14335" max="14335" width="118.140625" style="11" customWidth="1"/>
    <col min="14336" max="14336" width="11.85546875" style="11" customWidth="1"/>
    <col min="14337" max="14337" width="9.28515625" style="11" customWidth="1"/>
    <col min="14338" max="14338" width="14.140625" style="11" customWidth="1"/>
    <col min="14339" max="14339" width="16.28515625" style="11" customWidth="1"/>
    <col min="14340" max="14589" width="9.140625" style="11"/>
    <col min="14590" max="14590" width="7.42578125" style="11" customWidth="1"/>
    <col min="14591" max="14591" width="118.140625" style="11" customWidth="1"/>
    <col min="14592" max="14592" width="11.85546875" style="11" customWidth="1"/>
    <col min="14593" max="14593" width="9.28515625" style="11" customWidth="1"/>
    <col min="14594" max="14594" width="14.140625" style="11" customWidth="1"/>
    <col min="14595" max="14595" width="16.28515625" style="11" customWidth="1"/>
    <col min="14596" max="14845" width="9.140625" style="11"/>
    <col min="14846" max="14846" width="7.42578125" style="11" customWidth="1"/>
    <col min="14847" max="14847" width="118.140625" style="11" customWidth="1"/>
    <col min="14848" max="14848" width="11.85546875" style="11" customWidth="1"/>
    <col min="14849" max="14849" width="9.28515625" style="11" customWidth="1"/>
    <col min="14850" max="14850" width="14.140625" style="11" customWidth="1"/>
    <col min="14851" max="14851" width="16.28515625" style="11" customWidth="1"/>
    <col min="14852" max="15101" width="9.140625" style="11"/>
    <col min="15102" max="15102" width="7.42578125" style="11" customWidth="1"/>
    <col min="15103" max="15103" width="118.140625" style="11" customWidth="1"/>
    <col min="15104" max="15104" width="11.85546875" style="11" customWidth="1"/>
    <col min="15105" max="15105" width="9.28515625" style="11" customWidth="1"/>
    <col min="15106" max="15106" width="14.140625" style="11" customWidth="1"/>
    <col min="15107" max="15107" width="16.28515625" style="11" customWidth="1"/>
    <col min="15108" max="15357" width="9.140625" style="11"/>
    <col min="15358" max="15358" width="7.42578125" style="11" customWidth="1"/>
    <col min="15359" max="15359" width="118.140625" style="11" customWidth="1"/>
    <col min="15360" max="15360" width="11.85546875" style="11" customWidth="1"/>
    <col min="15361" max="15361" width="9.28515625" style="11" customWidth="1"/>
    <col min="15362" max="15362" width="14.140625" style="11" customWidth="1"/>
    <col min="15363" max="15363" width="16.28515625" style="11" customWidth="1"/>
    <col min="15364" max="15613" width="9.140625" style="11"/>
    <col min="15614" max="15614" width="7.42578125" style="11" customWidth="1"/>
    <col min="15615" max="15615" width="118.140625" style="11" customWidth="1"/>
    <col min="15616" max="15616" width="11.85546875" style="11" customWidth="1"/>
    <col min="15617" max="15617" width="9.28515625" style="11" customWidth="1"/>
    <col min="15618" max="15618" width="14.140625" style="11" customWidth="1"/>
    <col min="15619" max="15619" width="16.28515625" style="11" customWidth="1"/>
    <col min="15620" max="15869" width="9.140625" style="11"/>
    <col min="15870" max="15870" width="7.42578125" style="11" customWidth="1"/>
    <col min="15871" max="15871" width="118.140625" style="11" customWidth="1"/>
    <col min="15872" max="15872" width="11.85546875" style="11" customWidth="1"/>
    <col min="15873" max="15873" width="9.28515625" style="11" customWidth="1"/>
    <col min="15874" max="15874" width="14.140625" style="11" customWidth="1"/>
    <col min="15875" max="15875" width="16.28515625" style="11" customWidth="1"/>
    <col min="15876" max="16125" width="9.140625" style="11"/>
    <col min="16126" max="16126" width="7.42578125" style="11" customWidth="1"/>
    <col min="16127" max="16127" width="118.140625" style="11" customWidth="1"/>
    <col min="16128" max="16128" width="11.85546875" style="11" customWidth="1"/>
    <col min="16129" max="16129" width="9.28515625" style="11" customWidth="1"/>
    <col min="16130" max="16130" width="14.140625" style="11" customWidth="1"/>
    <col min="16131" max="16131" width="16.28515625" style="11" customWidth="1"/>
    <col min="16132" max="16384" width="9.140625" style="11"/>
  </cols>
  <sheetData>
    <row r="1" spans="1:6" s="6" customFormat="1" ht="20.25" customHeight="1" x14ac:dyDescent="0.3">
      <c r="A1" s="3" t="s">
        <v>51</v>
      </c>
      <c r="B1" s="4"/>
      <c r="C1" s="5"/>
      <c r="D1" s="5"/>
      <c r="E1" s="5"/>
      <c r="F1" s="5"/>
    </row>
    <row r="2" spans="1:6" s="6" customFormat="1" ht="20.25" customHeight="1" x14ac:dyDescent="0.3">
      <c r="A2" s="3" t="s">
        <v>52</v>
      </c>
      <c r="B2" s="4"/>
      <c r="C2" s="5"/>
      <c r="D2" s="5"/>
      <c r="E2" s="5"/>
      <c r="F2" s="5"/>
    </row>
    <row r="3" spans="1:6" s="6" customFormat="1" ht="21" customHeight="1" x14ac:dyDescent="0.2">
      <c r="A3" s="7" t="s">
        <v>993</v>
      </c>
      <c r="B3" s="4"/>
      <c r="C3" s="5"/>
      <c r="D3" s="5"/>
      <c r="E3" s="5"/>
      <c r="F3" s="5"/>
    </row>
    <row r="4" spans="1:6" ht="12.75" customHeight="1" x14ac:dyDescent="0.2">
      <c r="C4" s="10"/>
      <c r="D4" s="10"/>
      <c r="E4" s="10"/>
      <c r="F4" s="10"/>
    </row>
    <row r="5" spans="1:6" s="17" customFormat="1" ht="27.75" customHeight="1" x14ac:dyDescent="0.2">
      <c r="A5" s="12"/>
      <c r="B5" s="13" t="s">
        <v>289</v>
      </c>
      <c r="C5" s="14" t="s">
        <v>53</v>
      </c>
      <c r="D5" s="12" t="s">
        <v>54</v>
      </c>
      <c r="E5" s="15" t="s">
        <v>55</v>
      </c>
      <c r="F5" s="16" t="s">
        <v>56</v>
      </c>
    </row>
    <row r="6" spans="1:6" s="36" customFormat="1" ht="27.75" customHeight="1" x14ac:dyDescent="0.2">
      <c r="A6" s="32"/>
      <c r="B6" s="33" t="s">
        <v>1002</v>
      </c>
      <c r="C6" s="34"/>
      <c r="D6" s="32"/>
      <c r="E6" s="35"/>
      <c r="F6" s="37"/>
    </row>
    <row r="7" spans="1:6" s="23" customFormat="1" ht="45" customHeight="1" x14ac:dyDescent="0.2">
      <c r="A7" s="18">
        <v>79</v>
      </c>
      <c r="B7" s="19" t="s">
        <v>1005</v>
      </c>
      <c r="C7" s="20">
        <v>398</v>
      </c>
      <c r="D7" s="21" t="s">
        <v>59</v>
      </c>
      <c r="E7" s="221"/>
      <c r="F7" s="224">
        <f t="shared" ref="F7:F9" si="0">C7*E7</f>
        <v>0</v>
      </c>
    </row>
    <row r="8" spans="1:6" s="23" customFormat="1" ht="45" customHeight="1" x14ac:dyDescent="0.2">
      <c r="A8" s="18">
        <v>80</v>
      </c>
      <c r="B8" s="19" t="s">
        <v>288</v>
      </c>
      <c r="C8" s="20">
        <v>398</v>
      </c>
      <c r="D8" s="21" t="s">
        <v>59</v>
      </c>
      <c r="E8" s="221"/>
      <c r="F8" s="224">
        <f t="shared" si="0"/>
        <v>0</v>
      </c>
    </row>
    <row r="9" spans="1:6" s="23" customFormat="1" ht="45" customHeight="1" x14ac:dyDescent="0.2">
      <c r="A9" s="18">
        <v>81</v>
      </c>
      <c r="B9" s="19" t="s">
        <v>1006</v>
      </c>
      <c r="C9" s="20">
        <v>398</v>
      </c>
      <c r="D9" s="21" t="s">
        <v>59</v>
      </c>
      <c r="E9" s="221"/>
      <c r="F9" s="224">
        <f t="shared" si="0"/>
        <v>0</v>
      </c>
    </row>
    <row r="10" spans="1:6" s="36" customFormat="1" ht="27.75" customHeight="1" x14ac:dyDescent="0.2">
      <c r="A10" s="32"/>
      <c r="B10" s="33" t="s">
        <v>287</v>
      </c>
      <c r="C10" s="222"/>
      <c r="D10" s="32"/>
      <c r="E10" s="222"/>
      <c r="F10" s="225"/>
    </row>
    <row r="11" spans="1:6" s="23" customFormat="1" ht="45" customHeight="1" x14ac:dyDescent="0.2">
      <c r="A11" s="18">
        <v>82</v>
      </c>
      <c r="B11" s="19" t="s">
        <v>286</v>
      </c>
      <c r="C11" s="20">
        <v>133</v>
      </c>
      <c r="D11" s="21" t="s">
        <v>59</v>
      </c>
      <c r="E11" s="221"/>
      <c r="F11" s="224">
        <f t="shared" ref="F11:F27" si="1">C11*E11</f>
        <v>0</v>
      </c>
    </row>
    <row r="12" spans="1:6" s="23" customFormat="1" ht="45" customHeight="1" x14ac:dyDescent="0.2">
      <c r="A12" s="18">
        <v>83</v>
      </c>
      <c r="B12" s="19" t="s">
        <v>405</v>
      </c>
      <c r="C12" s="20">
        <v>43</v>
      </c>
      <c r="D12" s="21" t="s">
        <v>59</v>
      </c>
      <c r="E12" s="221"/>
      <c r="F12" s="224">
        <f t="shared" si="1"/>
        <v>0</v>
      </c>
    </row>
    <row r="13" spans="1:6" s="23" customFormat="1" ht="35.1" customHeight="1" x14ac:dyDescent="0.2">
      <c r="A13" s="220">
        <v>84</v>
      </c>
      <c r="B13" s="19" t="s">
        <v>285</v>
      </c>
      <c r="C13" s="20">
        <v>133</v>
      </c>
      <c r="D13" s="21" t="s">
        <v>59</v>
      </c>
      <c r="E13" s="221"/>
      <c r="F13" s="224">
        <f t="shared" si="1"/>
        <v>0</v>
      </c>
    </row>
    <row r="14" spans="1:6" s="23" customFormat="1" ht="45" customHeight="1" x14ac:dyDescent="0.2">
      <c r="A14" s="220">
        <v>85</v>
      </c>
      <c r="B14" s="19" t="s">
        <v>988</v>
      </c>
      <c r="C14" s="20">
        <v>1364</v>
      </c>
      <c r="D14" s="21" t="s">
        <v>59</v>
      </c>
      <c r="E14" s="221"/>
      <c r="F14" s="224">
        <f t="shared" si="1"/>
        <v>0</v>
      </c>
    </row>
    <row r="15" spans="1:6" s="23" customFormat="1" ht="45" customHeight="1" x14ac:dyDescent="0.2">
      <c r="A15" s="220">
        <v>86</v>
      </c>
      <c r="B15" s="19" t="s">
        <v>989</v>
      </c>
      <c r="C15" s="20">
        <v>136</v>
      </c>
      <c r="D15" s="21" t="s">
        <v>59</v>
      </c>
      <c r="E15" s="221"/>
      <c r="F15" s="224">
        <f t="shared" si="1"/>
        <v>0</v>
      </c>
    </row>
    <row r="16" spans="1:6" s="23" customFormat="1" ht="45" customHeight="1" x14ac:dyDescent="0.2">
      <c r="A16" s="220">
        <v>87</v>
      </c>
      <c r="B16" s="19" t="s">
        <v>1004</v>
      </c>
      <c r="C16" s="20">
        <v>1192</v>
      </c>
      <c r="D16" s="21" t="s">
        <v>59</v>
      </c>
      <c r="E16" s="221"/>
      <c r="F16" s="224">
        <f t="shared" si="1"/>
        <v>0</v>
      </c>
    </row>
    <row r="17" spans="1:6" s="23" customFormat="1" ht="35.1" customHeight="1" x14ac:dyDescent="0.2">
      <c r="A17" s="220">
        <v>88</v>
      </c>
      <c r="B17" s="19" t="s">
        <v>1007</v>
      </c>
      <c r="C17" s="20">
        <v>398</v>
      </c>
      <c r="D17" s="21" t="s">
        <v>59</v>
      </c>
      <c r="E17" s="221"/>
      <c r="F17" s="224">
        <f t="shared" si="1"/>
        <v>0</v>
      </c>
    </row>
    <row r="18" spans="1:6" s="23" customFormat="1" ht="35.1" customHeight="1" x14ac:dyDescent="0.2">
      <c r="A18" s="220">
        <v>89</v>
      </c>
      <c r="B18" s="19" t="s">
        <v>1003</v>
      </c>
      <c r="C18" s="20">
        <v>1590</v>
      </c>
      <c r="D18" s="21" t="s">
        <v>59</v>
      </c>
      <c r="E18" s="221"/>
      <c r="F18" s="224">
        <f t="shared" si="1"/>
        <v>0</v>
      </c>
    </row>
    <row r="19" spans="1:6" s="23" customFormat="1" ht="35.1" customHeight="1" x14ac:dyDescent="0.2">
      <c r="A19" s="220">
        <v>90</v>
      </c>
      <c r="B19" s="19" t="s">
        <v>406</v>
      </c>
      <c r="C19" s="20">
        <v>1009</v>
      </c>
      <c r="D19" s="21" t="s">
        <v>60</v>
      </c>
      <c r="E19" s="223"/>
      <c r="F19" s="224">
        <f t="shared" si="1"/>
        <v>0</v>
      </c>
    </row>
    <row r="20" spans="1:6" s="23" customFormat="1" ht="45" customHeight="1" x14ac:dyDescent="0.2">
      <c r="A20" s="220">
        <v>91</v>
      </c>
      <c r="B20" s="19" t="s">
        <v>407</v>
      </c>
      <c r="C20" s="20">
        <v>272</v>
      </c>
      <c r="D20" s="21" t="s">
        <v>60</v>
      </c>
      <c r="E20" s="223"/>
      <c r="F20" s="224">
        <f t="shared" si="1"/>
        <v>0</v>
      </c>
    </row>
    <row r="21" spans="1:6" s="23" customFormat="1" ht="35.1" customHeight="1" x14ac:dyDescent="0.2">
      <c r="A21" s="220">
        <v>92</v>
      </c>
      <c r="B21" s="19" t="s">
        <v>284</v>
      </c>
      <c r="C21" s="20">
        <v>22</v>
      </c>
      <c r="D21" s="21" t="s">
        <v>61</v>
      </c>
      <c r="E21" s="221"/>
      <c r="F21" s="224">
        <f t="shared" si="1"/>
        <v>0</v>
      </c>
    </row>
    <row r="22" spans="1:6" s="23" customFormat="1" ht="35.1" customHeight="1" x14ac:dyDescent="0.2">
      <c r="A22" s="220">
        <v>93</v>
      </c>
      <c r="B22" s="19" t="s">
        <v>399</v>
      </c>
      <c r="C22" s="20">
        <v>3</v>
      </c>
      <c r="D22" s="21" t="s">
        <v>66</v>
      </c>
      <c r="E22" s="221"/>
      <c r="F22" s="224">
        <f t="shared" si="1"/>
        <v>0</v>
      </c>
    </row>
    <row r="23" spans="1:6" s="23" customFormat="1" ht="35.1" customHeight="1" x14ac:dyDescent="0.2">
      <c r="A23" s="220">
        <v>94</v>
      </c>
      <c r="B23" s="19" t="s">
        <v>400</v>
      </c>
      <c r="C23" s="20">
        <v>223</v>
      </c>
      <c r="D23" s="21" t="s">
        <v>60</v>
      </c>
      <c r="E23" s="221"/>
      <c r="F23" s="224">
        <f t="shared" si="1"/>
        <v>0</v>
      </c>
    </row>
    <row r="24" spans="1:6" s="23" customFormat="1" ht="35.1" customHeight="1" x14ac:dyDescent="0.2">
      <c r="A24" s="220">
        <v>95</v>
      </c>
      <c r="B24" s="19" t="s">
        <v>401</v>
      </c>
      <c r="C24" s="20">
        <v>20</v>
      </c>
      <c r="D24" s="21" t="s">
        <v>66</v>
      </c>
      <c r="E24" s="221"/>
      <c r="F24" s="224">
        <f t="shared" si="1"/>
        <v>0</v>
      </c>
    </row>
    <row r="25" spans="1:6" s="23" customFormat="1" ht="35.1" customHeight="1" x14ac:dyDescent="0.2">
      <c r="A25" s="220">
        <v>96</v>
      </c>
      <c r="B25" s="19" t="s">
        <v>402</v>
      </c>
      <c r="C25" s="20">
        <v>9</v>
      </c>
      <c r="D25" s="21" t="s">
        <v>59</v>
      </c>
      <c r="E25" s="221"/>
      <c r="F25" s="224">
        <f t="shared" si="1"/>
        <v>0</v>
      </c>
    </row>
    <row r="26" spans="1:6" s="23" customFormat="1" ht="35.1" customHeight="1" x14ac:dyDescent="0.2">
      <c r="A26" s="220">
        <v>97</v>
      </c>
      <c r="B26" s="19" t="s">
        <v>403</v>
      </c>
      <c r="C26" s="39">
        <v>0.8</v>
      </c>
      <c r="D26" s="21" t="s">
        <v>66</v>
      </c>
      <c r="E26" s="221"/>
      <c r="F26" s="224">
        <f t="shared" si="1"/>
        <v>0</v>
      </c>
    </row>
    <row r="27" spans="1:6" s="23" customFormat="1" ht="35.1" customHeight="1" x14ac:dyDescent="0.2">
      <c r="A27" s="220">
        <v>98</v>
      </c>
      <c r="B27" s="19" t="s">
        <v>404</v>
      </c>
      <c r="C27" s="20">
        <v>20</v>
      </c>
      <c r="D27" s="21" t="s">
        <v>61</v>
      </c>
      <c r="E27" s="221"/>
      <c r="F27" s="224">
        <f t="shared" si="1"/>
        <v>0</v>
      </c>
    </row>
    <row r="28" spans="1:6" s="36" customFormat="1" ht="27.75" customHeight="1" x14ac:dyDescent="0.2">
      <c r="A28" s="32"/>
      <c r="B28" s="33" t="s">
        <v>283</v>
      </c>
      <c r="C28" s="222"/>
      <c r="D28" s="32"/>
      <c r="E28" s="222"/>
      <c r="F28" s="225"/>
    </row>
    <row r="29" spans="1:6" s="23" customFormat="1" ht="35.1" customHeight="1" x14ac:dyDescent="0.2">
      <c r="A29" s="18">
        <v>99</v>
      </c>
      <c r="B29" s="19" t="s">
        <v>282</v>
      </c>
      <c r="C29" s="20">
        <v>67</v>
      </c>
      <c r="D29" s="21" t="s">
        <v>60</v>
      </c>
      <c r="E29" s="221"/>
      <c r="F29" s="224">
        <f t="shared" ref="F29:F42" si="2">C29*E29</f>
        <v>0</v>
      </c>
    </row>
    <row r="30" spans="1:6" s="45" customFormat="1" ht="35.1" customHeight="1" x14ac:dyDescent="0.2">
      <c r="A30" s="18">
        <v>100</v>
      </c>
      <c r="B30" s="19" t="s">
        <v>410</v>
      </c>
      <c r="C30" s="20">
        <v>172</v>
      </c>
      <c r="D30" s="21" t="s">
        <v>60</v>
      </c>
      <c r="E30" s="221"/>
      <c r="F30" s="224">
        <f t="shared" si="2"/>
        <v>0</v>
      </c>
    </row>
    <row r="31" spans="1:6" s="45" customFormat="1" ht="35.1" customHeight="1" x14ac:dyDescent="0.2">
      <c r="A31" s="220">
        <v>101</v>
      </c>
      <c r="B31" s="19" t="s">
        <v>281</v>
      </c>
      <c r="C31" s="20">
        <v>74</v>
      </c>
      <c r="D31" s="21" t="s">
        <v>60</v>
      </c>
      <c r="E31" s="221"/>
      <c r="F31" s="224">
        <f t="shared" si="2"/>
        <v>0</v>
      </c>
    </row>
    <row r="32" spans="1:6" s="45" customFormat="1" ht="35.1" customHeight="1" x14ac:dyDescent="0.2">
      <c r="A32" s="220">
        <v>102</v>
      </c>
      <c r="B32" s="19" t="s">
        <v>280</v>
      </c>
      <c r="C32" s="20">
        <v>149</v>
      </c>
      <c r="D32" s="21" t="s">
        <v>60</v>
      </c>
      <c r="E32" s="221"/>
      <c r="F32" s="224">
        <f t="shared" si="2"/>
        <v>0</v>
      </c>
    </row>
    <row r="33" spans="1:6" s="45" customFormat="1" ht="35.1" customHeight="1" x14ac:dyDescent="0.2">
      <c r="A33" s="220">
        <v>103</v>
      </c>
      <c r="B33" s="19" t="s">
        <v>270</v>
      </c>
      <c r="C33" s="20">
        <v>149</v>
      </c>
      <c r="D33" s="21" t="s">
        <v>60</v>
      </c>
      <c r="E33" s="221"/>
      <c r="F33" s="224">
        <f t="shared" si="2"/>
        <v>0</v>
      </c>
    </row>
    <row r="34" spans="1:6" s="45" customFormat="1" ht="35.1" customHeight="1" x14ac:dyDescent="0.2">
      <c r="A34" s="220">
        <v>104</v>
      </c>
      <c r="B34" s="19" t="s">
        <v>276</v>
      </c>
      <c r="C34" s="20">
        <v>145</v>
      </c>
      <c r="D34" s="21" t="s">
        <v>60</v>
      </c>
      <c r="E34" s="221"/>
      <c r="F34" s="224">
        <f t="shared" si="2"/>
        <v>0</v>
      </c>
    </row>
    <row r="35" spans="1:6" s="45" customFormat="1" ht="35.1" customHeight="1" x14ac:dyDescent="0.2">
      <c r="A35" s="220">
        <v>105</v>
      </c>
      <c r="B35" s="19" t="s">
        <v>270</v>
      </c>
      <c r="C35" s="20">
        <v>145</v>
      </c>
      <c r="D35" s="21" t="s">
        <v>60</v>
      </c>
      <c r="E35" s="221"/>
      <c r="F35" s="224">
        <f t="shared" si="2"/>
        <v>0</v>
      </c>
    </row>
    <row r="36" spans="1:6" s="45" customFormat="1" ht="35.1" customHeight="1" x14ac:dyDescent="0.2">
      <c r="A36" s="220">
        <v>106</v>
      </c>
      <c r="B36" s="19" t="s">
        <v>269</v>
      </c>
      <c r="C36" s="20">
        <v>143</v>
      </c>
      <c r="D36" s="21" t="s">
        <v>60</v>
      </c>
      <c r="E36" s="221"/>
      <c r="F36" s="224">
        <f t="shared" si="2"/>
        <v>0</v>
      </c>
    </row>
    <row r="37" spans="1:6" s="23" customFormat="1" ht="35.1" customHeight="1" x14ac:dyDescent="0.2">
      <c r="A37" s="220">
        <v>107</v>
      </c>
      <c r="B37" s="19" t="s">
        <v>411</v>
      </c>
      <c r="C37" s="39">
        <v>18</v>
      </c>
      <c r="D37" s="21" t="s">
        <v>268</v>
      </c>
      <c r="E37" s="221"/>
      <c r="F37" s="224">
        <f t="shared" si="2"/>
        <v>0</v>
      </c>
    </row>
    <row r="38" spans="1:6" s="23" customFormat="1" ht="35.1" customHeight="1" x14ac:dyDescent="0.2">
      <c r="A38" s="220">
        <v>108</v>
      </c>
      <c r="B38" s="19" t="s">
        <v>412</v>
      </c>
      <c r="C38" s="39">
        <v>1.8</v>
      </c>
      <c r="D38" s="21" t="s">
        <v>59</v>
      </c>
      <c r="E38" s="221"/>
      <c r="F38" s="224">
        <f t="shared" si="2"/>
        <v>0</v>
      </c>
    </row>
    <row r="39" spans="1:6" s="23" customFormat="1" ht="35.1" customHeight="1" x14ac:dyDescent="0.2">
      <c r="A39" s="220">
        <v>109</v>
      </c>
      <c r="B39" s="19" t="s">
        <v>413</v>
      </c>
      <c r="C39" s="39">
        <v>3.6</v>
      </c>
      <c r="D39" s="21" t="s">
        <v>59</v>
      </c>
      <c r="E39" s="221"/>
      <c r="F39" s="224">
        <f t="shared" si="2"/>
        <v>0</v>
      </c>
    </row>
    <row r="40" spans="1:6" s="23" customFormat="1" ht="35.1" customHeight="1" x14ac:dyDescent="0.2">
      <c r="A40" s="220">
        <v>110</v>
      </c>
      <c r="B40" s="19" t="s">
        <v>414</v>
      </c>
      <c r="C40" s="39">
        <v>3.6</v>
      </c>
      <c r="D40" s="21" t="s">
        <v>59</v>
      </c>
      <c r="E40" s="221"/>
      <c r="F40" s="224">
        <f t="shared" si="2"/>
        <v>0</v>
      </c>
    </row>
    <row r="41" spans="1:6" s="23" customFormat="1" ht="35.1" customHeight="1" x14ac:dyDescent="0.2">
      <c r="A41" s="220">
        <v>111</v>
      </c>
      <c r="B41" s="19" t="s">
        <v>1009</v>
      </c>
      <c r="C41" s="39">
        <v>3.6</v>
      </c>
      <c r="D41" s="21" t="s">
        <v>59</v>
      </c>
      <c r="E41" s="221"/>
      <c r="F41" s="224">
        <f t="shared" si="2"/>
        <v>0</v>
      </c>
    </row>
    <row r="42" spans="1:6" s="23" customFormat="1" ht="35.1" customHeight="1" x14ac:dyDescent="0.2">
      <c r="A42" s="220">
        <v>112</v>
      </c>
      <c r="B42" s="19" t="s">
        <v>267</v>
      </c>
      <c r="C42" s="20">
        <v>8</v>
      </c>
      <c r="D42" s="21" t="s">
        <v>61</v>
      </c>
      <c r="E42" s="221"/>
      <c r="F42" s="224">
        <f t="shared" si="2"/>
        <v>0</v>
      </c>
    </row>
    <row r="43" spans="1:6" s="36" customFormat="1" ht="27.75" customHeight="1" x14ac:dyDescent="0.2">
      <c r="A43" s="32"/>
      <c r="B43" s="33" t="s">
        <v>279</v>
      </c>
      <c r="C43" s="222"/>
      <c r="D43" s="32"/>
      <c r="E43" s="222"/>
      <c r="F43" s="225"/>
    </row>
    <row r="44" spans="1:6" s="45" customFormat="1" ht="35.1" customHeight="1" x14ac:dyDescent="0.2">
      <c r="A44" s="18">
        <v>113</v>
      </c>
      <c r="B44" s="19" t="s">
        <v>278</v>
      </c>
      <c r="C44" s="20">
        <v>844</v>
      </c>
      <c r="D44" s="21" t="s">
        <v>60</v>
      </c>
      <c r="E44" s="221"/>
      <c r="F44" s="224">
        <f t="shared" ref="F44:F58" si="3">C44*E44</f>
        <v>0</v>
      </c>
    </row>
    <row r="45" spans="1:6" s="45" customFormat="1" ht="35.1" customHeight="1" x14ac:dyDescent="0.2">
      <c r="A45" s="18">
        <v>114</v>
      </c>
      <c r="B45" s="19" t="s">
        <v>415</v>
      </c>
      <c r="C45" s="20">
        <v>58</v>
      </c>
      <c r="D45" s="21" t="s">
        <v>60</v>
      </c>
      <c r="E45" s="221"/>
      <c r="F45" s="224">
        <f t="shared" si="3"/>
        <v>0</v>
      </c>
    </row>
    <row r="46" spans="1:6" s="45" customFormat="1" ht="35.1" customHeight="1" x14ac:dyDescent="0.2">
      <c r="A46" s="220">
        <v>115</v>
      </c>
      <c r="B46" s="19" t="s">
        <v>277</v>
      </c>
      <c r="C46" s="20">
        <v>796</v>
      </c>
      <c r="D46" s="21" t="s">
        <v>60</v>
      </c>
      <c r="E46" s="221"/>
      <c r="F46" s="224">
        <f t="shared" si="3"/>
        <v>0</v>
      </c>
    </row>
    <row r="47" spans="1:6" s="45" customFormat="1" ht="35.1" customHeight="1" x14ac:dyDescent="0.2">
      <c r="A47" s="220">
        <v>116</v>
      </c>
      <c r="B47" s="19" t="s">
        <v>276</v>
      </c>
      <c r="C47" s="20">
        <v>756</v>
      </c>
      <c r="D47" s="21" t="s">
        <v>60</v>
      </c>
      <c r="E47" s="221"/>
      <c r="F47" s="224">
        <f t="shared" si="3"/>
        <v>0</v>
      </c>
    </row>
    <row r="48" spans="1:6" s="45" customFormat="1" ht="35.1" customHeight="1" x14ac:dyDescent="0.2">
      <c r="A48" s="220">
        <v>117</v>
      </c>
      <c r="B48" s="19" t="s">
        <v>270</v>
      </c>
      <c r="C48" s="20">
        <v>756</v>
      </c>
      <c r="D48" s="21" t="s">
        <v>60</v>
      </c>
      <c r="E48" s="221"/>
      <c r="F48" s="224">
        <f t="shared" si="3"/>
        <v>0</v>
      </c>
    </row>
    <row r="49" spans="1:6" s="45" customFormat="1" ht="35.1" customHeight="1" x14ac:dyDescent="0.2">
      <c r="A49" s="220">
        <v>118</v>
      </c>
      <c r="B49" s="19" t="s">
        <v>269</v>
      </c>
      <c r="C49" s="20">
        <v>737</v>
      </c>
      <c r="D49" s="21" t="s">
        <v>60</v>
      </c>
      <c r="E49" s="221"/>
      <c r="F49" s="224">
        <f t="shared" si="3"/>
        <v>0</v>
      </c>
    </row>
    <row r="50" spans="1:6" s="45" customFormat="1" ht="35.1" customHeight="1" x14ac:dyDescent="0.2">
      <c r="A50" s="220">
        <v>119</v>
      </c>
      <c r="B50" s="19" t="s">
        <v>275</v>
      </c>
      <c r="C50" s="20">
        <v>23</v>
      </c>
      <c r="D50" s="21" t="s">
        <v>61</v>
      </c>
      <c r="E50" s="221"/>
      <c r="F50" s="224">
        <f t="shared" si="3"/>
        <v>0</v>
      </c>
    </row>
    <row r="51" spans="1:6" s="23" customFormat="1" ht="35.1" customHeight="1" x14ac:dyDescent="0.2">
      <c r="A51" s="220">
        <v>120</v>
      </c>
      <c r="B51" s="19" t="s">
        <v>274</v>
      </c>
      <c r="C51" s="20">
        <v>23</v>
      </c>
      <c r="D51" s="21" t="s">
        <v>61</v>
      </c>
      <c r="E51" s="221"/>
      <c r="F51" s="224">
        <f t="shared" si="3"/>
        <v>0</v>
      </c>
    </row>
    <row r="52" spans="1:6" s="23" customFormat="1" ht="35.1" customHeight="1" x14ac:dyDescent="0.2">
      <c r="A52" s="220">
        <v>121</v>
      </c>
      <c r="B52" s="19" t="s">
        <v>266</v>
      </c>
      <c r="C52" s="20">
        <v>897</v>
      </c>
      <c r="D52" s="21" t="s">
        <v>66</v>
      </c>
      <c r="E52" s="221"/>
      <c r="F52" s="224">
        <f t="shared" si="3"/>
        <v>0</v>
      </c>
    </row>
    <row r="53" spans="1:6" s="23" customFormat="1" ht="35.1" customHeight="1" x14ac:dyDescent="0.2">
      <c r="A53" s="220">
        <v>122</v>
      </c>
      <c r="B53" s="19" t="s">
        <v>416</v>
      </c>
      <c r="C53" s="39">
        <v>77.5</v>
      </c>
      <c r="D53" s="21" t="s">
        <v>268</v>
      </c>
      <c r="E53" s="221"/>
      <c r="F53" s="224">
        <f t="shared" si="3"/>
        <v>0</v>
      </c>
    </row>
    <row r="54" spans="1:6" s="23" customFormat="1" ht="35.1" customHeight="1" x14ac:dyDescent="0.2">
      <c r="A54" s="220">
        <v>123</v>
      </c>
      <c r="B54" s="19" t="s">
        <v>417</v>
      </c>
      <c r="C54" s="39">
        <v>7.8</v>
      </c>
      <c r="D54" s="21" t="s">
        <v>59</v>
      </c>
      <c r="E54" s="221"/>
      <c r="F54" s="224">
        <f t="shared" si="3"/>
        <v>0</v>
      </c>
    </row>
    <row r="55" spans="1:6" s="23" customFormat="1" ht="35.1" customHeight="1" x14ac:dyDescent="0.2">
      <c r="A55" s="220">
        <v>124</v>
      </c>
      <c r="B55" s="19" t="s">
        <v>418</v>
      </c>
      <c r="C55" s="39">
        <v>44.4</v>
      </c>
      <c r="D55" s="21" t="s">
        <v>59</v>
      </c>
      <c r="E55" s="221"/>
      <c r="F55" s="224">
        <f t="shared" si="3"/>
        <v>0</v>
      </c>
    </row>
    <row r="56" spans="1:6" s="23" customFormat="1" ht="35.1" customHeight="1" x14ac:dyDescent="0.2">
      <c r="A56" s="220">
        <v>125</v>
      </c>
      <c r="B56" s="19" t="s">
        <v>419</v>
      </c>
      <c r="C56" s="39">
        <v>21.5</v>
      </c>
      <c r="D56" s="21" t="s">
        <v>59</v>
      </c>
      <c r="E56" s="221"/>
      <c r="F56" s="224">
        <f t="shared" si="3"/>
        <v>0</v>
      </c>
    </row>
    <row r="57" spans="1:6" s="23" customFormat="1" ht="35.1" customHeight="1" x14ac:dyDescent="0.2">
      <c r="A57" s="220">
        <v>126</v>
      </c>
      <c r="B57" s="19" t="s">
        <v>420</v>
      </c>
      <c r="C57" s="39">
        <v>21.5</v>
      </c>
      <c r="D57" s="21" t="s">
        <v>59</v>
      </c>
      <c r="E57" s="221"/>
      <c r="F57" s="224">
        <f t="shared" si="3"/>
        <v>0</v>
      </c>
    </row>
    <row r="58" spans="1:6" s="23" customFormat="1" ht="35.1" customHeight="1" x14ac:dyDescent="0.2">
      <c r="A58" s="220">
        <v>127</v>
      </c>
      <c r="B58" s="19" t="s">
        <v>1008</v>
      </c>
      <c r="C58" s="39">
        <v>21.5</v>
      </c>
      <c r="D58" s="21" t="s">
        <v>59</v>
      </c>
      <c r="E58" s="221"/>
      <c r="F58" s="224">
        <f t="shared" si="3"/>
        <v>0</v>
      </c>
    </row>
    <row r="59" spans="1:6" s="36" customFormat="1" ht="27.75" customHeight="1" x14ac:dyDescent="0.2">
      <c r="A59" s="32"/>
      <c r="B59" s="33" t="s">
        <v>273</v>
      </c>
      <c r="C59" s="222"/>
      <c r="D59" s="32"/>
      <c r="E59" s="222"/>
      <c r="F59" s="225"/>
    </row>
    <row r="60" spans="1:6" s="23" customFormat="1" ht="35.1" customHeight="1" x14ac:dyDescent="0.2">
      <c r="A60" s="18">
        <v>128</v>
      </c>
      <c r="B60" s="19" t="s">
        <v>264</v>
      </c>
      <c r="C60" s="20">
        <v>44</v>
      </c>
      <c r="D60" s="21" t="s">
        <v>60</v>
      </c>
      <c r="E60" s="221"/>
      <c r="F60" s="224">
        <f t="shared" ref="F60:F71" si="4">C60*E60</f>
        <v>0</v>
      </c>
    </row>
    <row r="61" spans="1:6" s="23" customFormat="1" ht="35.1" customHeight="1" x14ac:dyDescent="0.2">
      <c r="A61" s="18">
        <v>129</v>
      </c>
      <c r="B61" s="19" t="s">
        <v>272</v>
      </c>
      <c r="C61" s="20">
        <v>41</v>
      </c>
      <c r="D61" s="21" t="s">
        <v>60</v>
      </c>
      <c r="E61" s="221"/>
      <c r="F61" s="224">
        <f t="shared" si="4"/>
        <v>0</v>
      </c>
    </row>
    <row r="62" spans="1:6" s="23" customFormat="1" ht="35.1" customHeight="1" x14ac:dyDescent="0.2">
      <c r="A62" s="220">
        <v>130</v>
      </c>
      <c r="B62" s="19" t="s">
        <v>271</v>
      </c>
      <c r="C62" s="20">
        <v>44</v>
      </c>
      <c r="D62" s="21" t="s">
        <v>60</v>
      </c>
      <c r="E62" s="221"/>
      <c r="F62" s="224">
        <f t="shared" si="4"/>
        <v>0</v>
      </c>
    </row>
    <row r="63" spans="1:6" s="23" customFormat="1" ht="35.1" customHeight="1" x14ac:dyDescent="0.2">
      <c r="A63" s="220">
        <v>131</v>
      </c>
      <c r="B63" s="19" t="s">
        <v>270</v>
      </c>
      <c r="C63" s="20">
        <v>44</v>
      </c>
      <c r="D63" s="21" t="s">
        <v>60</v>
      </c>
      <c r="E63" s="221"/>
      <c r="F63" s="224">
        <f t="shared" si="4"/>
        <v>0</v>
      </c>
    </row>
    <row r="64" spans="1:6" s="23" customFormat="1" ht="35.1" customHeight="1" x14ac:dyDescent="0.2">
      <c r="A64" s="220">
        <v>132</v>
      </c>
      <c r="B64" s="19" t="s">
        <v>269</v>
      </c>
      <c r="C64" s="20">
        <v>42</v>
      </c>
      <c r="D64" s="21" t="s">
        <v>60</v>
      </c>
      <c r="E64" s="221"/>
      <c r="F64" s="224">
        <f t="shared" si="4"/>
        <v>0</v>
      </c>
    </row>
    <row r="65" spans="1:6" s="23" customFormat="1" ht="35.1" customHeight="1" x14ac:dyDescent="0.2">
      <c r="A65" s="220">
        <v>133</v>
      </c>
      <c r="B65" s="19" t="s">
        <v>421</v>
      </c>
      <c r="C65" s="20">
        <v>12</v>
      </c>
      <c r="D65" s="21" t="s">
        <v>268</v>
      </c>
      <c r="E65" s="221"/>
      <c r="F65" s="224">
        <f t="shared" si="4"/>
        <v>0</v>
      </c>
    </row>
    <row r="66" spans="1:6" s="23" customFormat="1" ht="35.1" customHeight="1" x14ac:dyDescent="0.2">
      <c r="A66" s="220">
        <v>134</v>
      </c>
      <c r="B66" s="19" t="s">
        <v>422</v>
      </c>
      <c r="C66" s="39">
        <v>1.2000000000000002</v>
      </c>
      <c r="D66" s="21" t="s">
        <v>59</v>
      </c>
      <c r="E66" s="221"/>
      <c r="F66" s="224">
        <f t="shared" si="4"/>
        <v>0</v>
      </c>
    </row>
    <row r="67" spans="1:6" s="23" customFormat="1" ht="35.1" customHeight="1" x14ac:dyDescent="0.2">
      <c r="A67" s="220">
        <v>135</v>
      </c>
      <c r="B67" s="19" t="s">
        <v>423</v>
      </c>
      <c r="C67" s="20">
        <v>4</v>
      </c>
      <c r="D67" s="21" t="s">
        <v>59</v>
      </c>
      <c r="E67" s="221"/>
      <c r="F67" s="224">
        <f t="shared" si="4"/>
        <v>0</v>
      </c>
    </row>
    <row r="68" spans="1:6" s="23" customFormat="1" ht="35.1" customHeight="1" x14ac:dyDescent="0.2">
      <c r="A68" s="220">
        <v>136</v>
      </c>
      <c r="B68" s="19" t="s">
        <v>424</v>
      </c>
      <c r="C68" s="20">
        <v>4</v>
      </c>
      <c r="D68" s="21" t="s">
        <v>59</v>
      </c>
      <c r="E68" s="221"/>
      <c r="F68" s="224">
        <f t="shared" si="4"/>
        <v>0</v>
      </c>
    </row>
    <row r="69" spans="1:6" s="23" customFormat="1" ht="35.1" customHeight="1" x14ac:dyDescent="0.2">
      <c r="A69" s="220">
        <v>137</v>
      </c>
      <c r="B69" s="19" t="s">
        <v>1010</v>
      </c>
      <c r="C69" s="20">
        <v>4</v>
      </c>
      <c r="D69" s="21" t="s">
        <v>59</v>
      </c>
      <c r="E69" s="221"/>
      <c r="F69" s="224">
        <f t="shared" si="4"/>
        <v>0</v>
      </c>
    </row>
    <row r="70" spans="1:6" s="23" customFormat="1" ht="35.1" customHeight="1" x14ac:dyDescent="0.2">
      <c r="A70" s="220">
        <v>138</v>
      </c>
      <c r="B70" s="19" t="s">
        <v>267</v>
      </c>
      <c r="C70" s="20">
        <v>3</v>
      </c>
      <c r="D70" s="21" t="s">
        <v>61</v>
      </c>
      <c r="E70" s="221"/>
      <c r="F70" s="224">
        <f t="shared" si="4"/>
        <v>0</v>
      </c>
    </row>
    <row r="71" spans="1:6" s="23" customFormat="1" ht="35.1" customHeight="1" x14ac:dyDescent="0.2">
      <c r="A71" s="220">
        <v>139</v>
      </c>
      <c r="B71" s="19" t="s">
        <v>266</v>
      </c>
      <c r="C71" s="20">
        <v>45</v>
      </c>
      <c r="D71" s="21" t="s">
        <v>66</v>
      </c>
      <c r="E71" s="221"/>
      <c r="F71" s="224">
        <f t="shared" si="4"/>
        <v>0</v>
      </c>
    </row>
    <row r="72" spans="1:6" s="36" customFormat="1" ht="27.75" customHeight="1" x14ac:dyDescent="0.2">
      <c r="A72" s="32"/>
      <c r="B72" s="33" t="s">
        <v>265</v>
      </c>
      <c r="C72" s="222"/>
      <c r="D72" s="32"/>
      <c r="E72" s="222"/>
      <c r="F72" s="225"/>
    </row>
    <row r="73" spans="1:6" s="23" customFormat="1" ht="35.1" customHeight="1" x14ac:dyDescent="0.2">
      <c r="A73" s="18">
        <v>140</v>
      </c>
      <c r="B73" s="19" t="s">
        <v>264</v>
      </c>
      <c r="C73" s="20">
        <v>163</v>
      </c>
      <c r="D73" s="21" t="s">
        <v>60</v>
      </c>
      <c r="E73" s="221"/>
      <c r="F73" s="224">
        <f>C73*E73</f>
        <v>0</v>
      </c>
    </row>
    <row r="74" spans="1:6" s="23" customFormat="1" ht="35.1" customHeight="1" x14ac:dyDescent="0.2">
      <c r="A74" s="18">
        <v>141</v>
      </c>
      <c r="B74" s="19" t="s">
        <v>263</v>
      </c>
      <c r="C74" s="20">
        <v>142</v>
      </c>
      <c r="D74" s="21" t="s">
        <v>60</v>
      </c>
      <c r="E74" s="221"/>
      <c r="F74" s="224">
        <f>C74*E74</f>
        <v>0</v>
      </c>
    </row>
    <row r="75" spans="1:6" s="23" customFormat="1" ht="35.1" customHeight="1" x14ac:dyDescent="0.2">
      <c r="A75" s="18">
        <v>142</v>
      </c>
      <c r="B75" s="19" t="s">
        <v>262</v>
      </c>
      <c r="C75" s="20">
        <v>131</v>
      </c>
      <c r="D75" s="21" t="s">
        <v>66</v>
      </c>
      <c r="E75" s="221"/>
      <c r="F75" s="224">
        <f>C75*E75</f>
        <v>0</v>
      </c>
    </row>
    <row r="76" spans="1:6" s="36" customFormat="1" ht="27.75" customHeight="1" x14ac:dyDescent="0.2">
      <c r="A76" s="32"/>
      <c r="B76" s="33" t="s">
        <v>261</v>
      </c>
      <c r="C76" s="222"/>
      <c r="D76" s="32"/>
      <c r="E76" s="222"/>
      <c r="F76" s="225"/>
    </row>
    <row r="77" spans="1:6" s="23" customFormat="1" ht="35.1" customHeight="1" x14ac:dyDescent="0.2">
      <c r="A77" s="18">
        <v>143</v>
      </c>
      <c r="B77" s="19" t="s">
        <v>260</v>
      </c>
      <c r="C77" s="20">
        <v>8</v>
      </c>
      <c r="D77" s="21" t="s">
        <v>259</v>
      </c>
      <c r="E77" s="221"/>
      <c r="F77" s="224">
        <f t="shared" ref="F77:F110" si="5">C77*E77</f>
        <v>0</v>
      </c>
    </row>
    <row r="78" spans="1:6" s="23" customFormat="1" ht="35.1" customHeight="1" x14ac:dyDescent="0.2">
      <c r="A78" s="18">
        <v>144</v>
      </c>
      <c r="B78" s="19" t="s">
        <v>425</v>
      </c>
      <c r="C78" s="39">
        <v>4.6000000000000005</v>
      </c>
      <c r="D78" s="21" t="s">
        <v>59</v>
      </c>
      <c r="E78" s="221"/>
      <c r="F78" s="224">
        <f t="shared" si="5"/>
        <v>0</v>
      </c>
    </row>
    <row r="79" spans="1:6" s="23" customFormat="1" ht="35.1" customHeight="1" x14ac:dyDescent="0.2">
      <c r="A79" s="220">
        <v>145</v>
      </c>
      <c r="B79" s="19" t="s">
        <v>426</v>
      </c>
      <c r="C79" s="39">
        <v>0.5</v>
      </c>
      <c r="D79" s="21" t="s">
        <v>59</v>
      </c>
      <c r="E79" s="221"/>
      <c r="F79" s="224">
        <f t="shared" si="5"/>
        <v>0</v>
      </c>
    </row>
    <row r="80" spans="1:6" s="23" customFormat="1" ht="35.1" customHeight="1" x14ac:dyDescent="0.2">
      <c r="A80" s="220">
        <v>146</v>
      </c>
      <c r="B80" s="19" t="s">
        <v>258</v>
      </c>
      <c r="C80" s="20">
        <v>46</v>
      </c>
      <c r="D80" s="21" t="s">
        <v>61</v>
      </c>
      <c r="E80" s="221"/>
      <c r="F80" s="224">
        <f t="shared" si="5"/>
        <v>0</v>
      </c>
    </row>
    <row r="81" spans="1:6" s="23" customFormat="1" ht="35.1" customHeight="1" x14ac:dyDescent="0.2">
      <c r="A81" s="220">
        <v>147</v>
      </c>
      <c r="B81" s="19" t="s">
        <v>257</v>
      </c>
      <c r="C81" s="20">
        <v>46</v>
      </c>
      <c r="D81" s="21" t="s">
        <v>61</v>
      </c>
      <c r="E81" s="221"/>
      <c r="F81" s="224">
        <f t="shared" si="5"/>
        <v>0</v>
      </c>
    </row>
    <row r="82" spans="1:6" s="23" customFormat="1" ht="35.1" customHeight="1" x14ac:dyDescent="0.2">
      <c r="A82" s="220">
        <v>148</v>
      </c>
      <c r="B82" s="19" t="s">
        <v>427</v>
      </c>
      <c r="C82" s="39">
        <v>4.0999999999999996</v>
      </c>
      <c r="D82" s="21" t="s">
        <v>59</v>
      </c>
      <c r="E82" s="221"/>
      <c r="F82" s="224">
        <f t="shared" si="5"/>
        <v>0</v>
      </c>
    </row>
    <row r="83" spans="1:6" s="23" customFormat="1" ht="35.1" customHeight="1" x14ac:dyDescent="0.2">
      <c r="A83" s="220">
        <v>149</v>
      </c>
      <c r="B83" s="19" t="s">
        <v>256</v>
      </c>
      <c r="C83" s="20">
        <v>11</v>
      </c>
      <c r="D83" s="21" t="s">
        <v>59</v>
      </c>
      <c r="E83" s="221"/>
      <c r="F83" s="224">
        <f t="shared" si="5"/>
        <v>0</v>
      </c>
    </row>
    <row r="84" spans="1:6" s="23" customFormat="1" ht="35.1" customHeight="1" x14ac:dyDescent="0.2">
      <c r="A84" s="220">
        <v>150</v>
      </c>
      <c r="B84" s="19" t="s">
        <v>239</v>
      </c>
      <c r="C84" s="20">
        <v>3</v>
      </c>
      <c r="D84" s="21" t="s">
        <v>59</v>
      </c>
      <c r="E84" s="221"/>
      <c r="F84" s="224">
        <f t="shared" si="5"/>
        <v>0</v>
      </c>
    </row>
    <row r="85" spans="1:6" s="23" customFormat="1" ht="35.1" customHeight="1" x14ac:dyDescent="0.2">
      <c r="A85" s="220">
        <v>151</v>
      </c>
      <c r="B85" s="19" t="s">
        <v>255</v>
      </c>
      <c r="C85" s="20">
        <v>2</v>
      </c>
      <c r="D85" s="21" t="s">
        <v>64</v>
      </c>
      <c r="E85" s="221"/>
      <c r="F85" s="224">
        <f t="shared" si="5"/>
        <v>0</v>
      </c>
    </row>
    <row r="86" spans="1:6" s="23" customFormat="1" ht="35.1" customHeight="1" x14ac:dyDescent="0.2">
      <c r="A86" s="220">
        <v>152</v>
      </c>
      <c r="B86" s="19" t="s">
        <v>254</v>
      </c>
      <c r="C86" s="39">
        <v>0.5</v>
      </c>
      <c r="D86" s="21" t="s">
        <v>61</v>
      </c>
      <c r="E86" s="221"/>
      <c r="F86" s="224">
        <f t="shared" si="5"/>
        <v>0</v>
      </c>
    </row>
    <row r="87" spans="1:6" s="23" customFormat="1" ht="47.25" customHeight="1" x14ac:dyDescent="0.2">
      <c r="A87" s="220">
        <v>153</v>
      </c>
      <c r="B87" s="19" t="s">
        <v>428</v>
      </c>
      <c r="C87" s="39">
        <v>0.6</v>
      </c>
      <c r="D87" s="21" t="s">
        <v>59</v>
      </c>
      <c r="E87" s="221"/>
      <c r="F87" s="224">
        <f t="shared" si="5"/>
        <v>0</v>
      </c>
    </row>
    <row r="88" spans="1:6" s="23" customFormat="1" ht="35.1" customHeight="1" x14ac:dyDescent="0.2">
      <c r="A88" s="220">
        <v>154</v>
      </c>
      <c r="B88" s="19" t="s">
        <v>253</v>
      </c>
      <c r="C88" s="20">
        <v>9</v>
      </c>
      <c r="D88" s="21" t="s">
        <v>61</v>
      </c>
      <c r="E88" s="221"/>
      <c r="F88" s="224">
        <f t="shared" si="5"/>
        <v>0</v>
      </c>
    </row>
    <row r="89" spans="1:6" s="23" customFormat="1" ht="35.1" customHeight="1" x14ac:dyDescent="0.2">
      <c r="A89" s="220">
        <v>155</v>
      </c>
      <c r="B89" s="19" t="s">
        <v>252</v>
      </c>
      <c r="C89" s="20">
        <v>2</v>
      </c>
      <c r="D89" s="21" t="s">
        <v>64</v>
      </c>
      <c r="E89" s="221"/>
      <c r="F89" s="224">
        <f t="shared" si="5"/>
        <v>0</v>
      </c>
    </row>
    <row r="90" spans="1:6" s="23" customFormat="1" ht="35.1" customHeight="1" x14ac:dyDescent="0.2">
      <c r="A90" s="220">
        <v>156</v>
      </c>
      <c r="B90" s="19" t="s">
        <v>251</v>
      </c>
      <c r="C90" s="20">
        <v>2</v>
      </c>
      <c r="D90" s="21" t="s">
        <v>64</v>
      </c>
      <c r="E90" s="221"/>
      <c r="F90" s="224">
        <f t="shared" si="5"/>
        <v>0</v>
      </c>
    </row>
    <row r="91" spans="1:6" s="23" customFormat="1" ht="35.1" customHeight="1" x14ac:dyDescent="0.2">
      <c r="A91" s="220">
        <v>157</v>
      </c>
      <c r="B91" s="19" t="s">
        <v>250</v>
      </c>
      <c r="C91" s="20">
        <v>2</v>
      </c>
      <c r="D91" s="21" t="s">
        <v>64</v>
      </c>
      <c r="E91" s="221"/>
      <c r="F91" s="224">
        <f t="shared" si="5"/>
        <v>0</v>
      </c>
    </row>
    <row r="92" spans="1:6" s="23" customFormat="1" ht="35.1" customHeight="1" x14ac:dyDescent="0.2">
      <c r="A92" s="220">
        <v>158</v>
      </c>
      <c r="B92" s="19" t="s">
        <v>249</v>
      </c>
      <c r="C92" s="20">
        <v>1</v>
      </c>
      <c r="D92" s="21" t="s">
        <v>64</v>
      </c>
      <c r="E92" s="221"/>
      <c r="F92" s="224">
        <f t="shared" si="5"/>
        <v>0</v>
      </c>
    </row>
    <row r="93" spans="1:6" s="23" customFormat="1" ht="35.1" customHeight="1" x14ac:dyDescent="0.2">
      <c r="A93" s="220">
        <v>159</v>
      </c>
      <c r="B93" s="19" t="s">
        <v>248</v>
      </c>
      <c r="C93" s="20">
        <v>1</v>
      </c>
      <c r="D93" s="21" t="s">
        <v>64</v>
      </c>
      <c r="E93" s="221"/>
      <c r="F93" s="224">
        <f t="shared" si="5"/>
        <v>0</v>
      </c>
    </row>
    <row r="94" spans="1:6" s="23" customFormat="1" ht="35.1" customHeight="1" x14ac:dyDescent="0.2">
      <c r="A94" s="220">
        <v>160</v>
      </c>
      <c r="B94" s="19" t="s">
        <v>247</v>
      </c>
      <c r="C94" s="20">
        <v>1</v>
      </c>
      <c r="D94" s="21" t="s">
        <v>64</v>
      </c>
      <c r="E94" s="221"/>
      <c r="F94" s="224">
        <f t="shared" si="5"/>
        <v>0</v>
      </c>
    </row>
    <row r="95" spans="1:6" s="23" customFormat="1" ht="35.1" customHeight="1" x14ac:dyDescent="0.2">
      <c r="A95" s="220">
        <v>161</v>
      </c>
      <c r="B95" s="19" t="s">
        <v>246</v>
      </c>
      <c r="C95" s="20">
        <v>1</v>
      </c>
      <c r="D95" s="21" t="s">
        <v>64</v>
      </c>
      <c r="E95" s="221"/>
      <c r="F95" s="224">
        <f t="shared" si="5"/>
        <v>0</v>
      </c>
    </row>
    <row r="96" spans="1:6" s="23" customFormat="1" ht="35.1" customHeight="1" x14ac:dyDescent="0.2">
      <c r="A96" s="220">
        <v>162</v>
      </c>
      <c r="B96" s="19" t="s">
        <v>245</v>
      </c>
      <c r="C96" s="20">
        <v>2</v>
      </c>
      <c r="D96" s="21" t="s">
        <v>64</v>
      </c>
      <c r="E96" s="221"/>
      <c r="F96" s="224">
        <f t="shared" si="5"/>
        <v>0</v>
      </c>
    </row>
    <row r="97" spans="1:6" s="23" customFormat="1" ht="35.1" customHeight="1" x14ac:dyDescent="0.2">
      <c r="A97" s="220">
        <v>163</v>
      </c>
      <c r="B97" s="19" t="s">
        <v>244</v>
      </c>
      <c r="C97" s="20">
        <v>1</v>
      </c>
      <c r="D97" s="21" t="s">
        <v>64</v>
      </c>
      <c r="E97" s="221"/>
      <c r="F97" s="224">
        <f t="shared" si="5"/>
        <v>0</v>
      </c>
    </row>
    <row r="98" spans="1:6" s="23" customFormat="1" ht="35.1" customHeight="1" x14ac:dyDescent="0.2">
      <c r="A98" s="220">
        <v>164</v>
      </c>
      <c r="B98" s="19" t="s">
        <v>243</v>
      </c>
      <c r="C98" s="20">
        <v>1</v>
      </c>
      <c r="D98" s="21" t="s">
        <v>64</v>
      </c>
      <c r="E98" s="221"/>
      <c r="F98" s="224">
        <f t="shared" si="5"/>
        <v>0</v>
      </c>
    </row>
    <row r="99" spans="1:6" s="23" customFormat="1" ht="45" customHeight="1" x14ac:dyDescent="0.2">
      <c r="A99" s="220">
        <v>165</v>
      </c>
      <c r="B99" s="19" t="s">
        <v>944</v>
      </c>
      <c r="C99" s="39">
        <v>4.2</v>
      </c>
      <c r="D99" s="21" t="s">
        <v>59</v>
      </c>
      <c r="E99" s="221"/>
      <c r="F99" s="224">
        <f t="shared" si="5"/>
        <v>0</v>
      </c>
    </row>
    <row r="100" spans="1:6" s="23" customFormat="1" ht="45" customHeight="1" x14ac:dyDescent="0.2">
      <c r="A100" s="220">
        <v>166</v>
      </c>
      <c r="B100" s="19" t="s">
        <v>242</v>
      </c>
      <c r="C100" s="39">
        <v>0.1</v>
      </c>
      <c r="D100" s="21" t="s">
        <v>241</v>
      </c>
      <c r="E100" s="221"/>
      <c r="F100" s="224">
        <f t="shared" si="5"/>
        <v>0</v>
      </c>
    </row>
    <row r="101" spans="1:6" s="23" customFormat="1" ht="60" customHeight="1" x14ac:dyDescent="0.2">
      <c r="A101" s="220">
        <v>167</v>
      </c>
      <c r="B101" s="19" t="s">
        <v>240</v>
      </c>
      <c r="C101" s="20">
        <v>1</v>
      </c>
      <c r="D101" s="21" t="s">
        <v>65</v>
      </c>
      <c r="E101" s="221"/>
      <c r="F101" s="224">
        <f t="shared" si="5"/>
        <v>0</v>
      </c>
    </row>
    <row r="102" spans="1:6" s="23" customFormat="1" ht="35.1" customHeight="1" x14ac:dyDescent="0.2">
      <c r="A102" s="220">
        <v>168</v>
      </c>
      <c r="B102" s="19" t="s">
        <v>433</v>
      </c>
      <c r="C102" s="39">
        <v>5.2</v>
      </c>
      <c r="D102" s="21" t="s">
        <v>59</v>
      </c>
      <c r="E102" s="221"/>
      <c r="F102" s="224">
        <f t="shared" si="5"/>
        <v>0</v>
      </c>
    </row>
    <row r="103" spans="1:6" s="23" customFormat="1" ht="35.1" customHeight="1" x14ac:dyDescent="0.2">
      <c r="A103" s="220">
        <v>169</v>
      </c>
      <c r="B103" s="19" t="s">
        <v>429</v>
      </c>
      <c r="C103" s="20">
        <v>14</v>
      </c>
      <c r="D103" s="21" t="s">
        <v>59</v>
      </c>
      <c r="E103" s="221"/>
      <c r="F103" s="224">
        <f t="shared" si="5"/>
        <v>0</v>
      </c>
    </row>
    <row r="104" spans="1:6" s="23" customFormat="1" ht="35.1" customHeight="1" x14ac:dyDescent="0.2">
      <c r="A104" s="220">
        <v>170</v>
      </c>
      <c r="B104" s="19" t="s">
        <v>239</v>
      </c>
      <c r="C104" s="20">
        <v>14</v>
      </c>
      <c r="D104" s="21" t="s">
        <v>59</v>
      </c>
      <c r="E104" s="221"/>
      <c r="F104" s="224">
        <f t="shared" si="5"/>
        <v>0</v>
      </c>
    </row>
    <row r="105" spans="1:6" s="23" customFormat="1" ht="35.1" customHeight="1" x14ac:dyDescent="0.2">
      <c r="A105" s="220">
        <v>171</v>
      </c>
      <c r="B105" s="19" t="s">
        <v>238</v>
      </c>
      <c r="C105" s="20">
        <v>33</v>
      </c>
      <c r="D105" s="21" t="s">
        <v>61</v>
      </c>
      <c r="E105" s="221"/>
      <c r="F105" s="224">
        <f t="shared" si="5"/>
        <v>0</v>
      </c>
    </row>
    <row r="106" spans="1:6" s="23" customFormat="1" ht="35.1" customHeight="1" x14ac:dyDescent="0.2">
      <c r="A106" s="220">
        <v>172</v>
      </c>
      <c r="B106" s="19" t="s">
        <v>434</v>
      </c>
      <c r="C106" s="20">
        <v>33</v>
      </c>
      <c r="D106" s="21" t="s">
        <v>61</v>
      </c>
      <c r="E106" s="221"/>
      <c r="F106" s="224">
        <f t="shared" si="5"/>
        <v>0</v>
      </c>
    </row>
    <row r="107" spans="1:6" s="45" customFormat="1" ht="35.1" customHeight="1" x14ac:dyDescent="0.2">
      <c r="A107" s="220">
        <v>173</v>
      </c>
      <c r="B107" s="19" t="s">
        <v>430</v>
      </c>
      <c r="C107" s="20">
        <v>6</v>
      </c>
      <c r="D107" s="21" t="s">
        <v>59</v>
      </c>
      <c r="E107" s="221"/>
      <c r="F107" s="224">
        <f t="shared" si="5"/>
        <v>0</v>
      </c>
    </row>
    <row r="108" spans="1:6" s="45" customFormat="1" ht="35.1" customHeight="1" x14ac:dyDescent="0.2">
      <c r="A108" s="220">
        <v>174</v>
      </c>
      <c r="B108" s="19" t="s">
        <v>431</v>
      </c>
      <c r="C108" s="20">
        <v>6</v>
      </c>
      <c r="D108" s="21" t="s">
        <v>59</v>
      </c>
      <c r="E108" s="221"/>
      <c r="F108" s="224">
        <f t="shared" si="5"/>
        <v>0</v>
      </c>
    </row>
    <row r="109" spans="1:6" s="23" customFormat="1" ht="35.1" customHeight="1" x14ac:dyDescent="0.2">
      <c r="A109" s="220">
        <v>175</v>
      </c>
      <c r="B109" s="19" t="s">
        <v>432</v>
      </c>
      <c r="C109" s="20">
        <v>8</v>
      </c>
      <c r="D109" s="21" t="s">
        <v>59</v>
      </c>
      <c r="E109" s="221"/>
      <c r="F109" s="224">
        <f t="shared" si="5"/>
        <v>0</v>
      </c>
    </row>
    <row r="110" spans="1:6" s="23" customFormat="1" ht="35.1" customHeight="1" thickBot="1" x14ac:dyDescent="0.25">
      <c r="A110" s="220">
        <v>176</v>
      </c>
      <c r="B110" s="19" t="s">
        <v>237</v>
      </c>
      <c r="C110" s="20">
        <v>18</v>
      </c>
      <c r="D110" s="21" t="s">
        <v>66</v>
      </c>
      <c r="E110" s="221"/>
      <c r="F110" s="224">
        <f t="shared" si="5"/>
        <v>0</v>
      </c>
    </row>
    <row r="111" spans="1:6" s="23" customFormat="1" ht="27.75" customHeight="1" thickBot="1" x14ac:dyDescent="0.25">
      <c r="A111" s="24"/>
      <c r="B111" s="25" t="s">
        <v>236</v>
      </c>
      <c r="C111" s="26"/>
      <c r="D111" s="27"/>
      <c r="E111" s="28"/>
      <c r="F111" s="227">
        <f>SUM(F7:F110)</f>
        <v>0</v>
      </c>
    </row>
    <row r="112" spans="1:6" x14ac:dyDescent="0.2">
      <c r="A112" s="18"/>
      <c r="B112" s="29"/>
      <c r="C112" s="18"/>
      <c r="D112" s="21"/>
      <c r="E112" s="30"/>
      <c r="F112" s="22"/>
    </row>
    <row r="120" spans="2:4" x14ac:dyDescent="0.2">
      <c r="B120" s="11"/>
      <c r="C120" s="11"/>
      <c r="D120" s="11"/>
    </row>
  </sheetData>
  <sheetProtection password="CC4E" sheet="1" objects="1" scenarios="1"/>
  <pageMargins left="0.7" right="0.7" top="0.78740157499999996" bottom="0.78740157499999996" header="0.3" footer="0.3"/>
  <pageSetup paperSize="9" scale="75" orientation="landscape" r:id="rId1"/>
  <rowBreaks count="1" manualBreakCount="1">
    <brk id="107"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2"/>
  <sheetViews>
    <sheetView view="pageBreakPreview" zoomScale="115" zoomScaleNormal="100" zoomScaleSheetLayoutView="115" workbookViewId="0">
      <selection activeCell="E6" sqref="E6"/>
    </sheetView>
  </sheetViews>
  <sheetFormatPr defaultRowHeight="12.75" x14ac:dyDescent="0.2"/>
  <cols>
    <col min="1" max="1" width="7.42578125" style="8" customWidth="1"/>
    <col min="2" max="2" width="118.140625" style="9" customWidth="1"/>
    <col min="3" max="3" width="11.85546875" style="40" customWidth="1"/>
    <col min="4" max="4" width="9.28515625" style="40" customWidth="1"/>
    <col min="5" max="5" width="14.140625" style="31" customWidth="1"/>
    <col min="6" max="6" width="16.28515625" style="41" customWidth="1"/>
    <col min="7" max="256" width="9.140625" style="11"/>
    <col min="257" max="257" width="7.42578125" style="11" customWidth="1"/>
    <col min="258" max="258" width="118.140625" style="11" customWidth="1"/>
    <col min="259" max="259" width="11.85546875" style="11" customWidth="1"/>
    <col min="260" max="260" width="9.28515625" style="11" customWidth="1"/>
    <col min="261" max="261" width="14.140625" style="11" customWidth="1"/>
    <col min="262" max="262" width="16.28515625" style="11" customWidth="1"/>
    <col min="263" max="512" width="9.140625" style="11"/>
    <col min="513" max="513" width="7.42578125" style="11" customWidth="1"/>
    <col min="514" max="514" width="118.140625" style="11" customWidth="1"/>
    <col min="515" max="515" width="11.85546875" style="11" customWidth="1"/>
    <col min="516" max="516" width="9.28515625" style="11" customWidth="1"/>
    <col min="517" max="517" width="14.140625" style="11" customWidth="1"/>
    <col min="518" max="518" width="16.28515625" style="11" customWidth="1"/>
    <col min="519" max="768" width="9.140625" style="11"/>
    <col min="769" max="769" width="7.42578125" style="11" customWidth="1"/>
    <col min="770" max="770" width="118.140625" style="11" customWidth="1"/>
    <col min="771" max="771" width="11.85546875" style="11" customWidth="1"/>
    <col min="772" max="772" width="9.28515625" style="11" customWidth="1"/>
    <col min="773" max="773" width="14.140625" style="11" customWidth="1"/>
    <col min="774" max="774" width="16.28515625" style="11" customWidth="1"/>
    <col min="775" max="1024" width="9.140625" style="11"/>
    <col min="1025" max="1025" width="7.42578125" style="11" customWidth="1"/>
    <col min="1026" max="1026" width="118.140625" style="11" customWidth="1"/>
    <col min="1027" max="1027" width="11.85546875" style="11" customWidth="1"/>
    <col min="1028" max="1028" width="9.28515625" style="11" customWidth="1"/>
    <col min="1029" max="1029" width="14.140625" style="11" customWidth="1"/>
    <col min="1030" max="1030" width="16.28515625" style="11" customWidth="1"/>
    <col min="1031" max="1280" width="9.140625" style="11"/>
    <col min="1281" max="1281" width="7.42578125" style="11" customWidth="1"/>
    <col min="1282" max="1282" width="118.140625" style="11" customWidth="1"/>
    <col min="1283" max="1283" width="11.85546875" style="11" customWidth="1"/>
    <col min="1284" max="1284" width="9.28515625" style="11" customWidth="1"/>
    <col min="1285" max="1285" width="14.140625" style="11" customWidth="1"/>
    <col min="1286" max="1286" width="16.28515625" style="11" customWidth="1"/>
    <col min="1287" max="1536" width="9.140625" style="11"/>
    <col min="1537" max="1537" width="7.42578125" style="11" customWidth="1"/>
    <col min="1538" max="1538" width="118.140625" style="11" customWidth="1"/>
    <col min="1539" max="1539" width="11.85546875" style="11" customWidth="1"/>
    <col min="1540" max="1540" width="9.28515625" style="11" customWidth="1"/>
    <col min="1541" max="1541" width="14.140625" style="11" customWidth="1"/>
    <col min="1542" max="1542" width="16.28515625" style="11" customWidth="1"/>
    <col min="1543" max="1792" width="9.140625" style="11"/>
    <col min="1793" max="1793" width="7.42578125" style="11" customWidth="1"/>
    <col min="1794" max="1794" width="118.140625" style="11" customWidth="1"/>
    <col min="1795" max="1795" width="11.85546875" style="11" customWidth="1"/>
    <col min="1796" max="1796" width="9.28515625" style="11" customWidth="1"/>
    <col min="1797" max="1797" width="14.140625" style="11" customWidth="1"/>
    <col min="1798" max="1798" width="16.28515625" style="11" customWidth="1"/>
    <col min="1799" max="2048" width="9.140625" style="11"/>
    <col min="2049" max="2049" width="7.42578125" style="11" customWidth="1"/>
    <col min="2050" max="2050" width="118.140625" style="11" customWidth="1"/>
    <col min="2051" max="2051" width="11.85546875" style="11" customWidth="1"/>
    <col min="2052" max="2052" width="9.28515625" style="11" customWidth="1"/>
    <col min="2053" max="2053" width="14.140625" style="11" customWidth="1"/>
    <col min="2054" max="2054" width="16.28515625" style="11" customWidth="1"/>
    <col min="2055" max="2304" width="9.140625" style="11"/>
    <col min="2305" max="2305" width="7.42578125" style="11" customWidth="1"/>
    <col min="2306" max="2306" width="118.140625" style="11" customWidth="1"/>
    <col min="2307" max="2307" width="11.85546875" style="11" customWidth="1"/>
    <col min="2308" max="2308" width="9.28515625" style="11" customWidth="1"/>
    <col min="2309" max="2309" width="14.140625" style="11" customWidth="1"/>
    <col min="2310" max="2310" width="16.28515625" style="11" customWidth="1"/>
    <col min="2311" max="2560" width="9.140625" style="11"/>
    <col min="2561" max="2561" width="7.42578125" style="11" customWidth="1"/>
    <col min="2562" max="2562" width="118.140625" style="11" customWidth="1"/>
    <col min="2563" max="2563" width="11.85546875" style="11" customWidth="1"/>
    <col min="2564" max="2564" width="9.28515625" style="11" customWidth="1"/>
    <col min="2565" max="2565" width="14.140625" style="11" customWidth="1"/>
    <col min="2566" max="2566" width="16.28515625" style="11" customWidth="1"/>
    <col min="2567" max="2816" width="9.140625" style="11"/>
    <col min="2817" max="2817" width="7.42578125" style="11" customWidth="1"/>
    <col min="2818" max="2818" width="118.140625" style="11" customWidth="1"/>
    <col min="2819" max="2819" width="11.85546875" style="11" customWidth="1"/>
    <col min="2820" max="2820" width="9.28515625" style="11" customWidth="1"/>
    <col min="2821" max="2821" width="14.140625" style="11" customWidth="1"/>
    <col min="2822" max="2822" width="16.28515625" style="11" customWidth="1"/>
    <col min="2823" max="3072" width="9.140625" style="11"/>
    <col min="3073" max="3073" width="7.42578125" style="11" customWidth="1"/>
    <col min="3074" max="3074" width="118.140625" style="11" customWidth="1"/>
    <col min="3075" max="3075" width="11.85546875" style="11" customWidth="1"/>
    <col min="3076" max="3076" width="9.28515625" style="11" customWidth="1"/>
    <col min="3077" max="3077" width="14.140625" style="11" customWidth="1"/>
    <col min="3078" max="3078" width="16.28515625" style="11" customWidth="1"/>
    <col min="3079" max="3328" width="9.140625" style="11"/>
    <col min="3329" max="3329" width="7.42578125" style="11" customWidth="1"/>
    <col min="3330" max="3330" width="118.140625" style="11" customWidth="1"/>
    <col min="3331" max="3331" width="11.85546875" style="11" customWidth="1"/>
    <col min="3332" max="3332" width="9.28515625" style="11" customWidth="1"/>
    <col min="3333" max="3333" width="14.140625" style="11" customWidth="1"/>
    <col min="3334" max="3334" width="16.28515625" style="11" customWidth="1"/>
    <col min="3335" max="3584" width="9.140625" style="11"/>
    <col min="3585" max="3585" width="7.42578125" style="11" customWidth="1"/>
    <col min="3586" max="3586" width="118.140625" style="11" customWidth="1"/>
    <col min="3587" max="3587" width="11.85546875" style="11" customWidth="1"/>
    <col min="3588" max="3588" width="9.28515625" style="11" customWidth="1"/>
    <col min="3589" max="3589" width="14.140625" style="11" customWidth="1"/>
    <col min="3590" max="3590" width="16.28515625" style="11" customWidth="1"/>
    <col min="3591" max="3840" width="9.140625" style="11"/>
    <col min="3841" max="3841" width="7.42578125" style="11" customWidth="1"/>
    <col min="3842" max="3842" width="118.140625" style="11" customWidth="1"/>
    <col min="3843" max="3843" width="11.85546875" style="11" customWidth="1"/>
    <col min="3844" max="3844" width="9.28515625" style="11" customWidth="1"/>
    <col min="3845" max="3845" width="14.140625" style="11" customWidth="1"/>
    <col min="3846" max="3846" width="16.28515625" style="11" customWidth="1"/>
    <col min="3847" max="4096" width="9.140625" style="11"/>
    <col min="4097" max="4097" width="7.42578125" style="11" customWidth="1"/>
    <col min="4098" max="4098" width="118.140625" style="11" customWidth="1"/>
    <col min="4099" max="4099" width="11.85546875" style="11" customWidth="1"/>
    <col min="4100" max="4100" width="9.28515625" style="11" customWidth="1"/>
    <col min="4101" max="4101" width="14.140625" style="11" customWidth="1"/>
    <col min="4102" max="4102" width="16.28515625" style="11" customWidth="1"/>
    <col min="4103" max="4352" width="9.140625" style="11"/>
    <col min="4353" max="4353" width="7.42578125" style="11" customWidth="1"/>
    <col min="4354" max="4354" width="118.140625" style="11" customWidth="1"/>
    <col min="4355" max="4355" width="11.85546875" style="11" customWidth="1"/>
    <col min="4356" max="4356" width="9.28515625" style="11" customWidth="1"/>
    <col min="4357" max="4357" width="14.140625" style="11" customWidth="1"/>
    <col min="4358" max="4358" width="16.28515625" style="11" customWidth="1"/>
    <col min="4359" max="4608" width="9.140625" style="11"/>
    <col min="4609" max="4609" width="7.42578125" style="11" customWidth="1"/>
    <col min="4610" max="4610" width="118.140625" style="11" customWidth="1"/>
    <col min="4611" max="4611" width="11.85546875" style="11" customWidth="1"/>
    <col min="4612" max="4612" width="9.28515625" style="11" customWidth="1"/>
    <col min="4613" max="4613" width="14.140625" style="11" customWidth="1"/>
    <col min="4614" max="4614" width="16.28515625" style="11" customWidth="1"/>
    <col min="4615" max="4864" width="9.140625" style="11"/>
    <col min="4865" max="4865" width="7.42578125" style="11" customWidth="1"/>
    <col min="4866" max="4866" width="118.140625" style="11" customWidth="1"/>
    <col min="4867" max="4867" width="11.85546875" style="11" customWidth="1"/>
    <col min="4868" max="4868" width="9.28515625" style="11" customWidth="1"/>
    <col min="4869" max="4869" width="14.140625" style="11" customWidth="1"/>
    <col min="4870" max="4870" width="16.28515625" style="11" customWidth="1"/>
    <col min="4871" max="5120" width="9.140625" style="11"/>
    <col min="5121" max="5121" width="7.42578125" style="11" customWidth="1"/>
    <col min="5122" max="5122" width="118.140625" style="11" customWidth="1"/>
    <col min="5123" max="5123" width="11.85546875" style="11" customWidth="1"/>
    <col min="5124" max="5124" width="9.28515625" style="11" customWidth="1"/>
    <col min="5125" max="5125" width="14.140625" style="11" customWidth="1"/>
    <col min="5126" max="5126" width="16.28515625" style="11" customWidth="1"/>
    <col min="5127" max="5376" width="9.140625" style="11"/>
    <col min="5377" max="5377" width="7.42578125" style="11" customWidth="1"/>
    <col min="5378" max="5378" width="118.140625" style="11" customWidth="1"/>
    <col min="5379" max="5379" width="11.85546875" style="11" customWidth="1"/>
    <col min="5380" max="5380" width="9.28515625" style="11" customWidth="1"/>
    <col min="5381" max="5381" width="14.140625" style="11" customWidth="1"/>
    <col min="5382" max="5382" width="16.28515625" style="11" customWidth="1"/>
    <col min="5383" max="5632" width="9.140625" style="11"/>
    <col min="5633" max="5633" width="7.42578125" style="11" customWidth="1"/>
    <col min="5634" max="5634" width="118.140625" style="11" customWidth="1"/>
    <col min="5635" max="5635" width="11.85546875" style="11" customWidth="1"/>
    <col min="5636" max="5636" width="9.28515625" style="11" customWidth="1"/>
    <col min="5637" max="5637" width="14.140625" style="11" customWidth="1"/>
    <col min="5638" max="5638" width="16.28515625" style="11" customWidth="1"/>
    <col min="5639" max="5888" width="9.140625" style="11"/>
    <col min="5889" max="5889" width="7.42578125" style="11" customWidth="1"/>
    <col min="5890" max="5890" width="118.140625" style="11" customWidth="1"/>
    <col min="5891" max="5891" width="11.85546875" style="11" customWidth="1"/>
    <col min="5892" max="5892" width="9.28515625" style="11" customWidth="1"/>
    <col min="5893" max="5893" width="14.140625" style="11" customWidth="1"/>
    <col min="5894" max="5894" width="16.28515625" style="11" customWidth="1"/>
    <col min="5895" max="6144" width="9.140625" style="11"/>
    <col min="6145" max="6145" width="7.42578125" style="11" customWidth="1"/>
    <col min="6146" max="6146" width="118.140625" style="11" customWidth="1"/>
    <col min="6147" max="6147" width="11.85546875" style="11" customWidth="1"/>
    <col min="6148" max="6148" width="9.28515625" style="11" customWidth="1"/>
    <col min="6149" max="6149" width="14.140625" style="11" customWidth="1"/>
    <col min="6150" max="6150" width="16.28515625" style="11" customWidth="1"/>
    <col min="6151" max="6400" width="9.140625" style="11"/>
    <col min="6401" max="6401" width="7.42578125" style="11" customWidth="1"/>
    <col min="6402" max="6402" width="118.140625" style="11" customWidth="1"/>
    <col min="6403" max="6403" width="11.85546875" style="11" customWidth="1"/>
    <col min="6404" max="6404" width="9.28515625" style="11" customWidth="1"/>
    <col min="6405" max="6405" width="14.140625" style="11" customWidth="1"/>
    <col min="6406" max="6406" width="16.28515625" style="11" customWidth="1"/>
    <col min="6407" max="6656" width="9.140625" style="11"/>
    <col min="6657" max="6657" width="7.42578125" style="11" customWidth="1"/>
    <col min="6658" max="6658" width="118.140625" style="11" customWidth="1"/>
    <col min="6659" max="6659" width="11.85546875" style="11" customWidth="1"/>
    <col min="6660" max="6660" width="9.28515625" style="11" customWidth="1"/>
    <col min="6661" max="6661" width="14.140625" style="11" customWidth="1"/>
    <col min="6662" max="6662" width="16.28515625" style="11" customWidth="1"/>
    <col min="6663" max="6912" width="9.140625" style="11"/>
    <col min="6913" max="6913" width="7.42578125" style="11" customWidth="1"/>
    <col min="6914" max="6914" width="118.140625" style="11" customWidth="1"/>
    <col min="6915" max="6915" width="11.85546875" style="11" customWidth="1"/>
    <col min="6916" max="6916" width="9.28515625" style="11" customWidth="1"/>
    <col min="6917" max="6917" width="14.140625" style="11" customWidth="1"/>
    <col min="6918" max="6918" width="16.28515625" style="11" customWidth="1"/>
    <col min="6919" max="7168" width="9.140625" style="11"/>
    <col min="7169" max="7169" width="7.42578125" style="11" customWidth="1"/>
    <col min="7170" max="7170" width="118.140625" style="11" customWidth="1"/>
    <col min="7171" max="7171" width="11.85546875" style="11" customWidth="1"/>
    <col min="7172" max="7172" width="9.28515625" style="11" customWidth="1"/>
    <col min="7173" max="7173" width="14.140625" style="11" customWidth="1"/>
    <col min="7174" max="7174" width="16.28515625" style="11" customWidth="1"/>
    <col min="7175" max="7424" width="9.140625" style="11"/>
    <col min="7425" max="7425" width="7.42578125" style="11" customWidth="1"/>
    <col min="7426" max="7426" width="118.140625" style="11" customWidth="1"/>
    <col min="7427" max="7427" width="11.85546875" style="11" customWidth="1"/>
    <col min="7428" max="7428" width="9.28515625" style="11" customWidth="1"/>
    <col min="7429" max="7429" width="14.140625" style="11" customWidth="1"/>
    <col min="7430" max="7430" width="16.28515625" style="11" customWidth="1"/>
    <col min="7431" max="7680" width="9.140625" style="11"/>
    <col min="7681" max="7681" width="7.42578125" style="11" customWidth="1"/>
    <col min="7682" max="7682" width="118.140625" style="11" customWidth="1"/>
    <col min="7683" max="7683" width="11.85546875" style="11" customWidth="1"/>
    <col min="7684" max="7684" width="9.28515625" style="11" customWidth="1"/>
    <col min="7685" max="7685" width="14.140625" style="11" customWidth="1"/>
    <col min="7686" max="7686" width="16.28515625" style="11" customWidth="1"/>
    <col min="7687" max="7936" width="9.140625" style="11"/>
    <col min="7937" max="7937" width="7.42578125" style="11" customWidth="1"/>
    <col min="7938" max="7938" width="118.140625" style="11" customWidth="1"/>
    <col min="7939" max="7939" width="11.85546875" style="11" customWidth="1"/>
    <col min="7940" max="7940" width="9.28515625" style="11" customWidth="1"/>
    <col min="7941" max="7941" width="14.140625" style="11" customWidth="1"/>
    <col min="7942" max="7942" width="16.28515625" style="11" customWidth="1"/>
    <col min="7943" max="8192" width="9.140625" style="11"/>
    <col min="8193" max="8193" width="7.42578125" style="11" customWidth="1"/>
    <col min="8194" max="8194" width="118.140625" style="11" customWidth="1"/>
    <col min="8195" max="8195" width="11.85546875" style="11" customWidth="1"/>
    <col min="8196" max="8196" width="9.28515625" style="11" customWidth="1"/>
    <col min="8197" max="8197" width="14.140625" style="11" customWidth="1"/>
    <col min="8198" max="8198" width="16.28515625" style="11" customWidth="1"/>
    <col min="8199" max="8448" width="9.140625" style="11"/>
    <col min="8449" max="8449" width="7.42578125" style="11" customWidth="1"/>
    <col min="8450" max="8450" width="118.140625" style="11" customWidth="1"/>
    <col min="8451" max="8451" width="11.85546875" style="11" customWidth="1"/>
    <col min="8452" max="8452" width="9.28515625" style="11" customWidth="1"/>
    <col min="8453" max="8453" width="14.140625" style="11" customWidth="1"/>
    <col min="8454" max="8454" width="16.28515625" style="11" customWidth="1"/>
    <col min="8455" max="8704" width="9.140625" style="11"/>
    <col min="8705" max="8705" width="7.42578125" style="11" customWidth="1"/>
    <col min="8706" max="8706" width="118.140625" style="11" customWidth="1"/>
    <col min="8707" max="8707" width="11.85546875" style="11" customWidth="1"/>
    <col min="8708" max="8708" width="9.28515625" style="11" customWidth="1"/>
    <col min="8709" max="8709" width="14.140625" style="11" customWidth="1"/>
    <col min="8710" max="8710" width="16.28515625" style="11" customWidth="1"/>
    <col min="8711" max="8960" width="9.140625" style="11"/>
    <col min="8961" max="8961" width="7.42578125" style="11" customWidth="1"/>
    <col min="8962" max="8962" width="118.140625" style="11" customWidth="1"/>
    <col min="8963" max="8963" width="11.85546875" style="11" customWidth="1"/>
    <col min="8964" max="8964" width="9.28515625" style="11" customWidth="1"/>
    <col min="8965" max="8965" width="14.140625" style="11" customWidth="1"/>
    <col min="8966" max="8966" width="16.28515625" style="11" customWidth="1"/>
    <col min="8967" max="9216" width="9.140625" style="11"/>
    <col min="9217" max="9217" width="7.42578125" style="11" customWidth="1"/>
    <col min="9218" max="9218" width="118.140625" style="11" customWidth="1"/>
    <col min="9219" max="9219" width="11.85546875" style="11" customWidth="1"/>
    <col min="9220" max="9220" width="9.28515625" style="11" customWidth="1"/>
    <col min="9221" max="9221" width="14.140625" style="11" customWidth="1"/>
    <col min="9222" max="9222" width="16.28515625" style="11" customWidth="1"/>
    <col min="9223" max="9472" width="9.140625" style="11"/>
    <col min="9473" max="9473" width="7.42578125" style="11" customWidth="1"/>
    <col min="9474" max="9474" width="118.140625" style="11" customWidth="1"/>
    <col min="9475" max="9475" width="11.85546875" style="11" customWidth="1"/>
    <col min="9476" max="9476" width="9.28515625" style="11" customWidth="1"/>
    <col min="9477" max="9477" width="14.140625" style="11" customWidth="1"/>
    <col min="9478" max="9478" width="16.28515625" style="11" customWidth="1"/>
    <col min="9479" max="9728" width="9.140625" style="11"/>
    <col min="9729" max="9729" width="7.42578125" style="11" customWidth="1"/>
    <col min="9730" max="9730" width="118.140625" style="11" customWidth="1"/>
    <col min="9731" max="9731" width="11.85546875" style="11" customWidth="1"/>
    <col min="9732" max="9732" width="9.28515625" style="11" customWidth="1"/>
    <col min="9733" max="9733" width="14.140625" style="11" customWidth="1"/>
    <col min="9734" max="9734" width="16.28515625" style="11" customWidth="1"/>
    <col min="9735" max="9984" width="9.140625" style="11"/>
    <col min="9985" max="9985" width="7.42578125" style="11" customWidth="1"/>
    <col min="9986" max="9986" width="118.140625" style="11" customWidth="1"/>
    <col min="9987" max="9987" width="11.85546875" style="11" customWidth="1"/>
    <col min="9988" max="9988" width="9.28515625" style="11" customWidth="1"/>
    <col min="9989" max="9989" width="14.140625" style="11" customWidth="1"/>
    <col min="9990" max="9990" width="16.28515625" style="11" customWidth="1"/>
    <col min="9991" max="10240" width="9.140625" style="11"/>
    <col min="10241" max="10241" width="7.42578125" style="11" customWidth="1"/>
    <col min="10242" max="10242" width="118.140625" style="11" customWidth="1"/>
    <col min="10243" max="10243" width="11.85546875" style="11" customWidth="1"/>
    <col min="10244" max="10244" width="9.28515625" style="11" customWidth="1"/>
    <col min="10245" max="10245" width="14.140625" style="11" customWidth="1"/>
    <col min="10246" max="10246" width="16.28515625" style="11" customWidth="1"/>
    <col min="10247" max="10496" width="9.140625" style="11"/>
    <col min="10497" max="10497" width="7.42578125" style="11" customWidth="1"/>
    <col min="10498" max="10498" width="118.140625" style="11" customWidth="1"/>
    <col min="10499" max="10499" width="11.85546875" style="11" customWidth="1"/>
    <col min="10500" max="10500" width="9.28515625" style="11" customWidth="1"/>
    <col min="10501" max="10501" width="14.140625" style="11" customWidth="1"/>
    <col min="10502" max="10502" width="16.28515625" style="11" customWidth="1"/>
    <col min="10503" max="10752" width="9.140625" style="11"/>
    <col min="10753" max="10753" width="7.42578125" style="11" customWidth="1"/>
    <col min="10754" max="10754" width="118.140625" style="11" customWidth="1"/>
    <col min="10755" max="10755" width="11.85546875" style="11" customWidth="1"/>
    <col min="10756" max="10756" width="9.28515625" style="11" customWidth="1"/>
    <col min="10757" max="10757" width="14.140625" style="11" customWidth="1"/>
    <col min="10758" max="10758" width="16.28515625" style="11" customWidth="1"/>
    <col min="10759" max="11008" width="9.140625" style="11"/>
    <col min="11009" max="11009" width="7.42578125" style="11" customWidth="1"/>
    <col min="11010" max="11010" width="118.140625" style="11" customWidth="1"/>
    <col min="11011" max="11011" width="11.85546875" style="11" customWidth="1"/>
    <col min="11012" max="11012" width="9.28515625" style="11" customWidth="1"/>
    <col min="11013" max="11013" width="14.140625" style="11" customWidth="1"/>
    <col min="11014" max="11014" width="16.28515625" style="11" customWidth="1"/>
    <col min="11015" max="11264" width="9.140625" style="11"/>
    <col min="11265" max="11265" width="7.42578125" style="11" customWidth="1"/>
    <col min="11266" max="11266" width="118.140625" style="11" customWidth="1"/>
    <col min="11267" max="11267" width="11.85546875" style="11" customWidth="1"/>
    <col min="11268" max="11268" width="9.28515625" style="11" customWidth="1"/>
    <col min="11269" max="11269" width="14.140625" style="11" customWidth="1"/>
    <col min="11270" max="11270" width="16.28515625" style="11" customWidth="1"/>
    <col min="11271" max="11520" width="9.140625" style="11"/>
    <col min="11521" max="11521" width="7.42578125" style="11" customWidth="1"/>
    <col min="11522" max="11522" width="118.140625" style="11" customWidth="1"/>
    <col min="11523" max="11523" width="11.85546875" style="11" customWidth="1"/>
    <col min="11524" max="11524" width="9.28515625" style="11" customWidth="1"/>
    <col min="11525" max="11525" width="14.140625" style="11" customWidth="1"/>
    <col min="11526" max="11526" width="16.28515625" style="11" customWidth="1"/>
    <col min="11527" max="11776" width="9.140625" style="11"/>
    <col min="11777" max="11777" width="7.42578125" style="11" customWidth="1"/>
    <col min="11778" max="11778" width="118.140625" style="11" customWidth="1"/>
    <col min="11779" max="11779" width="11.85546875" style="11" customWidth="1"/>
    <col min="11780" max="11780" width="9.28515625" style="11" customWidth="1"/>
    <col min="11781" max="11781" width="14.140625" style="11" customWidth="1"/>
    <col min="11782" max="11782" width="16.28515625" style="11" customWidth="1"/>
    <col min="11783" max="12032" width="9.140625" style="11"/>
    <col min="12033" max="12033" width="7.42578125" style="11" customWidth="1"/>
    <col min="12034" max="12034" width="118.140625" style="11" customWidth="1"/>
    <col min="12035" max="12035" width="11.85546875" style="11" customWidth="1"/>
    <col min="12036" max="12036" width="9.28515625" style="11" customWidth="1"/>
    <col min="12037" max="12037" width="14.140625" style="11" customWidth="1"/>
    <col min="12038" max="12038" width="16.28515625" style="11" customWidth="1"/>
    <col min="12039" max="12288" width="9.140625" style="11"/>
    <col min="12289" max="12289" width="7.42578125" style="11" customWidth="1"/>
    <col min="12290" max="12290" width="118.140625" style="11" customWidth="1"/>
    <col min="12291" max="12291" width="11.85546875" style="11" customWidth="1"/>
    <col min="12292" max="12292" width="9.28515625" style="11" customWidth="1"/>
    <col min="12293" max="12293" width="14.140625" style="11" customWidth="1"/>
    <col min="12294" max="12294" width="16.28515625" style="11" customWidth="1"/>
    <col min="12295" max="12544" width="9.140625" style="11"/>
    <col min="12545" max="12545" width="7.42578125" style="11" customWidth="1"/>
    <col min="12546" max="12546" width="118.140625" style="11" customWidth="1"/>
    <col min="12547" max="12547" width="11.85546875" style="11" customWidth="1"/>
    <col min="12548" max="12548" width="9.28515625" style="11" customWidth="1"/>
    <col min="12549" max="12549" width="14.140625" style="11" customWidth="1"/>
    <col min="12550" max="12550" width="16.28515625" style="11" customWidth="1"/>
    <col min="12551" max="12800" width="9.140625" style="11"/>
    <col min="12801" max="12801" width="7.42578125" style="11" customWidth="1"/>
    <col min="12802" max="12802" width="118.140625" style="11" customWidth="1"/>
    <col min="12803" max="12803" width="11.85546875" style="11" customWidth="1"/>
    <col min="12804" max="12804" width="9.28515625" style="11" customWidth="1"/>
    <col min="12805" max="12805" width="14.140625" style="11" customWidth="1"/>
    <col min="12806" max="12806" width="16.28515625" style="11" customWidth="1"/>
    <col min="12807" max="13056" width="9.140625" style="11"/>
    <col min="13057" max="13057" width="7.42578125" style="11" customWidth="1"/>
    <col min="13058" max="13058" width="118.140625" style="11" customWidth="1"/>
    <col min="13059" max="13059" width="11.85546875" style="11" customWidth="1"/>
    <col min="13060" max="13060" width="9.28515625" style="11" customWidth="1"/>
    <col min="13061" max="13061" width="14.140625" style="11" customWidth="1"/>
    <col min="13062" max="13062" width="16.28515625" style="11" customWidth="1"/>
    <col min="13063" max="13312" width="9.140625" style="11"/>
    <col min="13313" max="13313" width="7.42578125" style="11" customWidth="1"/>
    <col min="13314" max="13314" width="118.140625" style="11" customWidth="1"/>
    <col min="13315" max="13315" width="11.85546875" style="11" customWidth="1"/>
    <col min="13316" max="13316" width="9.28515625" style="11" customWidth="1"/>
    <col min="13317" max="13317" width="14.140625" style="11" customWidth="1"/>
    <col min="13318" max="13318" width="16.28515625" style="11" customWidth="1"/>
    <col min="13319" max="13568" width="9.140625" style="11"/>
    <col min="13569" max="13569" width="7.42578125" style="11" customWidth="1"/>
    <col min="13570" max="13570" width="118.140625" style="11" customWidth="1"/>
    <col min="13571" max="13571" width="11.85546875" style="11" customWidth="1"/>
    <col min="13572" max="13572" width="9.28515625" style="11" customWidth="1"/>
    <col min="13573" max="13573" width="14.140625" style="11" customWidth="1"/>
    <col min="13574" max="13574" width="16.28515625" style="11" customWidth="1"/>
    <col min="13575" max="13824" width="9.140625" style="11"/>
    <col min="13825" max="13825" width="7.42578125" style="11" customWidth="1"/>
    <col min="13826" max="13826" width="118.140625" style="11" customWidth="1"/>
    <col min="13827" max="13827" width="11.85546875" style="11" customWidth="1"/>
    <col min="13828" max="13828" width="9.28515625" style="11" customWidth="1"/>
    <col min="13829" max="13829" width="14.140625" style="11" customWidth="1"/>
    <col min="13830" max="13830" width="16.28515625" style="11" customWidth="1"/>
    <col min="13831" max="14080" width="9.140625" style="11"/>
    <col min="14081" max="14081" width="7.42578125" style="11" customWidth="1"/>
    <col min="14082" max="14082" width="118.140625" style="11" customWidth="1"/>
    <col min="14083" max="14083" width="11.85546875" style="11" customWidth="1"/>
    <col min="14084" max="14084" width="9.28515625" style="11" customWidth="1"/>
    <col min="14085" max="14085" width="14.140625" style="11" customWidth="1"/>
    <col min="14086" max="14086" width="16.28515625" style="11" customWidth="1"/>
    <col min="14087" max="14336" width="9.140625" style="11"/>
    <col min="14337" max="14337" width="7.42578125" style="11" customWidth="1"/>
    <col min="14338" max="14338" width="118.140625" style="11" customWidth="1"/>
    <col min="14339" max="14339" width="11.85546875" style="11" customWidth="1"/>
    <col min="14340" max="14340" width="9.28515625" style="11" customWidth="1"/>
    <col min="14341" max="14341" width="14.140625" style="11" customWidth="1"/>
    <col min="14342" max="14342" width="16.28515625" style="11" customWidth="1"/>
    <col min="14343" max="14592" width="9.140625" style="11"/>
    <col min="14593" max="14593" width="7.42578125" style="11" customWidth="1"/>
    <col min="14594" max="14594" width="118.140625" style="11" customWidth="1"/>
    <col min="14595" max="14595" width="11.85546875" style="11" customWidth="1"/>
    <col min="14596" max="14596" width="9.28515625" style="11" customWidth="1"/>
    <col min="14597" max="14597" width="14.140625" style="11" customWidth="1"/>
    <col min="14598" max="14598" width="16.28515625" style="11" customWidth="1"/>
    <col min="14599" max="14848" width="9.140625" style="11"/>
    <col min="14849" max="14849" width="7.42578125" style="11" customWidth="1"/>
    <col min="14850" max="14850" width="118.140625" style="11" customWidth="1"/>
    <col min="14851" max="14851" width="11.85546875" style="11" customWidth="1"/>
    <col min="14852" max="14852" width="9.28515625" style="11" customWidth="1"/>
    <col min="14853" max="14853" width="14.140625" style="11" customWidth="1"/>
    <col min="14854" max="14854" width="16.28515625" style="11" customWidth="1"/>
    <col min="14855" max="15104" width="9.140625" style="11"/>
    <col min="15105" max="15105" width="7.42578125" style="11" customWidth="1"/>
    <col min="15106" max="15106" width="118.140625" style="11" customWidth="1"/>
    <col min="15107" max="15107" width="11.85546875" style="11" customWidth="1"/>
    <col min="15108" max="15108" width="9.28515625" style="11" customWidth="1"/>
    <col min="15109" max="15109" width="14.140625" style="11" customWidth="1"/>
    <col min="15110" max="15110" width="16.28515625" style="11" customWidth="1"/>
    <col min="15111" max="15360" width="9.140625" style="11"/>
    <col min="15361" max="15361" width="7.42578125" style="11" customWidth="1"/>
    <col min="15362" max="15362" width="118.140625" style="11" customWidth="1"/>
    <col min="15363" max="15363" width="11.85546875" style="11" customWidth="1"/>
    <col min="15364" max="15364" width="9.28515625" style="11" customWidth="1"/>
    <col min="15365" max="15365" width="14.140625" style="11" customWidth="1"/>
    <col min="15366" max="15366" width="16.28515625" style="11" customWidth="1"/>
    <col min="15367" max="15616" width="9.140625" style="11"/>
    <col min="15617" max="15617" width="7.42578125" style="11" customWidth="1"/>
    <col min="15618" max="15618" width="118.140625" style="11" customWidth="1"/>
    <col min="15619" max="15619" width="11.85546875" style="11" customWidth="1"/>
    <col min="15620" max="15620" width="9.28515625" style="11" customWidth="1"/>
    <col min="15621" max="15621" width="14.140625" style="11" customWidth="1"/>
    <col min="15622" max="15622" width="16.28515625" style="11" customWidth="1"/>
    <col min="15623" max="15872" width="9.140625" style="11"/>
    <col min="15873" max="15873" width="7.42578125" style="11" customWidth="1"/>
    <col min="15874" max="15874" width="118.140625" style="11" customWidth="1"/>
    <col min="15875" max="15875" width="11.85546875" style="11" customWidth="1"/>
    <col min="15876" max="15876" width="9.28515625" style="11" customWidth="1"/>
    <col min="15877" max="15877" width="14.140625" style="11" customWidth="1"/>
    <col min="15878" max="15878" width="16.28515625" style="11" customWidth="1"/>
    <col min="15879" max="16128" width="9.140625" style="11"/>
    <col min="16129" max="16129" width="7.42578125" style="11" customWidth="1"/>
    <col min="16130" max="16130" width="118.140625" style="11" customWidth="1"/>
    <col min="16131" max="16131" width="11.85546875" style="11" customWidth="1"/>
    <col min="16132" max="16132" width="9.28515625" style="11" customWidth="1"/>
    <col min="16133" max="16133" width="14.140625" style="11" customWidth="1"/>
    <col min="16134" max="16134" width="16.28515625" style="11" customWidth="1"/>
    <col min="16135" max="16384" width="9.140625" style="11"/>
  </cols>
  <sheetData>
    <row r="1" spans="1:6" s="6" customFormat="1" ht="20.25" customHeight="1" x14ac:dyDescent="0.3">
      <c r="A1" s="3" t="s">
        <v>51</v>
      </c>
      <c r="B1" s="4"/>
      <c r="C1" s="5"/>
      <c r="D1" s="5"/>
      <c r="E1" s="5"/>
      <c r="F1" s="5"/>
    </row>
    <row r="2" spans="1:6" s="6" customFormat="1" ht="20.25" customHeight="1" x14ac:dyDescent="0.3">
      <c r="A2" s="3" t="s">
        <v>52</v>
      </c>
      <c r="B2" s="4"/>
      <c r="C2" s="5"/>
      <c r="D2" s="5"/>
      <c r="E2" s="5"/>
      <c r="F2" s="5"/>
    </row>
    <row r="3" spans="1:6" s="6" customFormat="1" ht="21" customHeight="1" x14ac:dyDescent="0.2">
      <c r="A3" s="7" t="s">
        <v>993</v>
      </c>
      <c r="B3" s="4"/>
      <c r="C3" s="5"/>
      <c r="D3" s="5"/>
      <c r="E3" s="5"/>
      <c r="F3" s="5"/>
    </row>
    <row r="4" spans="1:6" ht="12.75" customHeight="1" x14ac:dyDescent="0.2">
      <c r="C4" s="10"/>
      <c r="D4" s="10"/>
      <c r="E4" s="10"/>
      <c r="F4" s="10"/>
    </row>
    <row r="5" spans="1:6" s="17" customFormat="1" ht="27.75" customHeight="1" x14ac:dyDescent="0.2">
      <c r="A5" s="12"/>
      <c r="B5" s="13" t="s">
        <v>85</v>
      </c>
      <c r="C5" s="14" t="s">
        <v>53</v>
      </c>
      <c r="D5" s="12" t="s">
        <v>54</v>
      </c>
      <c r="E5" s="15" t="s">
        <v>55</v>
      </c>
      <c r="F5" s="16" t="s">
        <v>56</v>
      </c>
    </row>
    <row r="6" spans="1:6" s="23" customFormat="1" ht="35.1" customHeight="1" x14ac:dyDescent="0.2">
      <c r="A6" s="137">
        <v>177</v>
      </c>
      <c r="B6" s="9" t="s">
        <v>90</v>
      </c>
      <c r="C6" s="138">
        <v>5</v>
      </c>
      <c r="D6" s="40" t="s">
        <v>64</v>
      </c>
      <c r="E6" s="223"/>
      <c r="F6" s="228">
        <f>C6*E6</f>
        <v>0</v>
      </c>
    </row>
    <row r="7" spans="1:6" s="23" customFormat="1" ht="35.1" customHeight="1" x14ac:dyDescent="0.2">
      <c r="A7" s="137">
        <v>178</v>
      </c>
      <c r="B7" s="19" t="s">
        <v>189</v>
      </c>
      <c r="C7" s="20">
        <v>5</v>
      </c>
      <c r="D7" s="40" t="s">
        <v>64</v>
      </c>
      <c r="E7" s="223"/>
      <c r="F7" s="228">
        <f t="shared" ref="F7:F12" si="0">C7*E7</f>
        <v>0</v>
      </c>
    </row>
    <row r="8" spans="1:6" s="23" customFormat="1" ht="35.1" customHeight="1" x14ac:dyDescent="0.2">
      <c r="A8" s="137">
        <v>179</v>
      </c>
      <c r="B8" s="19" t="s">
        <v>190</v>
      </c>
      <c r="C8" s="20">
        <v>5</v>
      </c>
      <c r="D8" s="40" t="s">
        <v>64</v>
      </c>
      <c r="E8" s="223"/>
      <c r="F8" s="228">
        <f t="shared" si="0"/>
        <v>0</v>
      </c>
    </row>
    <row r="9" spans="1:6" s="23" customFormat="1" ht="35.1" customHeight="1" x14ac:dyDescent="0.2">
      <c r="A9" s="137">
        <v>180</v>
      </c>
      <c r="B9" s="9" t="s">
        <v>188</v>
      </c>
      <c r="C9" s="138">
        <v>5</v>
      </c>
      <c r="D9" s="40" t="s">
        <v>64</v>
      </c>
      <c r="E9" s="223"/>
      <c r="F9" s="228">
        <f t="shared" si="0"/>
        <v>0</v>
      </c>
    </row>
    <row r="10" spans="1:6" s="23" customFormat="1" ht="35.1" customHeight="1" x14ac:dyDescent="0.2">
      <c r="A10" s="137">
        <v>181</v>
      </c>
      <c r="B10" s="19" t="s">
        <v>439</v>
      </c>
      <c r="C10" s="20">
        <v>12</v>
      </c>
      <c r="D10" s="21" t="s">
        <v>59</v>
      </c>
      <c r="E10" s="223"/>
      <c r="F10" s="228">
        <f t="shared" si="0"/>
        <v>0</v>
      </c>
    </row>
    <row r="11" spans="1:6" s="23" customFormat="1" ht="35.1" customHeight="1" x14ac:dyDescent="0.2">
      <c r="A11" s="137">
        <v>182</v>
      </c>
      <c r="B11" s="19" t="s">
        <v>161</v>
      </c>
      <c r="C11" s="20">
        <v>5</v>
      </c>
      <c r="D11" s="40" t="s">
        <v>64</v>
      </c>
      <c r="E11" s="223"/>
      <c r="F11" s="228">
        <f t="shared" si="0"/>
        <v>0</v>
      </c>
    </row>
    <row r="12" spans="1:6" s="23" customFormat="1" ht="35.1" customHeight="1" thickBot="1" x14ac:dyDescent="0.25">
      <c r="A12" s="137">
        <v>183</v>
      </c>
      <c r="B12" s="19" t="s">
        <v>440</v>
      </c>
      <c r="C12" s="39">
        <v>31.5</v>
      </c>
      <c r="D12" s="21" t="s">
        <v>66</v>
      </c>
      <c r="E12" s="221"/>
      <c r="F12" s="224">
        <f t="shared" si="0"/>
        <v>0</v>
      </c>
    </row>
    <row r="13" spans="1:6" s="23" customFormat="1" ht="27.75" customHeight="1" thickBot="1" x14ac:dyDescent="0.25">
      <c r="A13" s="24"/>
      <c r="B13" s="25" t="s">
        <v>86</v>
      </c>
      <c r="C13" s="26"/>
      <c r="D13" s="27"/>
      <c r="E13" s="28"/>
      <c r="F13" s="227">
        <f>SUM(F6:F12)</f>
        <v>0</v>
      </c>
    </row>
    <row r="14" spans="1:6" x14ac:dyDescent="0.2">
      <c r="A14" s="18"/>
      <c r="B14" s="29"/>
      <c r="C14" s="18"/>
      <c r="D14" s="21"/>
      <c r="E14" s="30"/>
      <c r="F14" s="22"/>
    </row>
    <row r="22" spans="2:4" x14ac:dyDescent="0.2">
      <c r="B22" s="11"/>
      <c r="C22" s="11"/>
      <c r="D22" s="11"/>
    </row>
  </sheetData>
  <sheetProtection password="CC4E" sheet="1" objects="1" scenarios="1"/>
  <pageMargins left="0.7" right="0.7" top="0.78740157499999996" bottom="0.78740157499999996" header="0.3" footer="0.3"/>
  <pageSetup paperSize="9" scale="75" orientation="landscape" r:id="rId1"/>
  <ignoredErrors>
    <ignoredError sqref="F6:F11" unlockedFormula="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7"/>
  <sheetViews>
    <sheetView view="pageBreakPreview" zoomScale="115" zoomScaleNormal="100" zoomScaleSheetLayoutView="115" workbookViewId="0">
      <selection activeCell="E6" sqref="E6"/>
    </sheetView>
  </sheetViews>
  <sheetFormatPr defaultRowHeight="12.75" x14ac:dyDescent="0.2"/>
  <cols>
    <col min="1" max="1" width="7.42578125" style="8" customWidth="1"/>
    <col min="2" max="2" width="118.140625" style="9" customWidth="1"/>
    <col min="3" max="3" width="11.85546875" style="40" customWidth="1"/>
    <col min="4" max="4" width="9.28515625" style="40" customWidth="1"/>
    <col min="5" max="5" width="14.140625" style="31" customWidth="1"/>
    <col min="6" max="6" width="16.28515625" style="41" customWidth="1"/>
    <col min="7" max="256" width="9.140625" style="11"/>
    <col min="257" max="257" width="7.42578125" style="11" customWidth="1"/>
    <col min="258" max="258" width="118.140625" style="11" customWidth="1"/>
    <col min="259" max="259" width="11.85546875" style="11" customWidth="1"/>
    <col min="260" max="260" width="9.28515625" style="11" customWidth="1"/>
    <col min="261" max="261" width="14.140625" style="11" customWidth="1"/>
    <col min="262" max="262" width="16.28515625" style="11" customWidth="1"/>
    <col min="263" max="512" width="9.140625" style="11"/>
    <col min="513" max="513" width="7.42578125" style="11" customWidth="1"/>
    <col min="514" max="514" width="118.140625" style="11" customWidth="1"/>
    <col min="515" max="515" width="11.85546875" style="11" customWidth="1"/>
    <col min="516" max="516" width="9.28515625" style="11" customWidth="1"/>
    <col min="517" max="517" width="14.140625" style="11" customWidth="1"/>
    <col min="518" max="518" width="16.28515625" style="11" customWidth="1"/>
    <col min="519" max="768" width="9.140625" style="11"/>
    <col min="769" max="769" width="7.42578125" style="11" customWidth="1"/>
    <col min="770" max="770" width="118.140625" style="11" customWidth="1"/>
    <col min="771" max="771" width="11.85546875" style="11" customWidth="1"/>
    <col min="772" max="772" width="9.28515625" style="11" customWidth="1"/>
    <col min="773" max="773" width="14.140625" style="11" customWidth="1"/>
    <col min="774" max="774" width="16.28515625" style="11" customWidth="1"/>
    <col min="775" max="1024" width="9.140625" style="11"/>
    <col min="1025" max="1025" width="7.42578125" style="11" customWidth="1"/>
    <col min="1026" max="1026" width="118.140625" style="11" customWidth="1"/>
    <col min="1027" max="1027" width="11.85546875" style="11" customWidth="1"/>
    <col min="1028" max="1028" width="9.28515625" style="11" customWidth="1"/>
    <col min="1029" max="1029" width="14.140625" style="11" customWidth="1"/>
    <col min="1030" max="1030" width="16.28515625" style="11" customWidth="1"/>
    <col min="1031" max="1280" width="9.140625" style="11"/>
    <col min="1281" max="1281" width="7.42578125" style="11" customWidth="1"/>
    <col min="1282" max="1282" width="118.140625" style="11" customWidth="1"/>
    <col min="1283" max="1283" width="11.85546875" style="11" customWidth="1"/>
    <col min="1284" max="1284" width="9.28515625" style="11" customWidth="1"/>
    <col min="1285" max="1285" width="14.140625" style="11" customWidth="1"/>
    <col min="1286" max="1286" width="16.28515625" style="11" customWidth="1"/>
    <col min="1287" max="1536" width="9.140625" style="11"/>
    <col min="1537" max="1537" width="7.42578125" style="11" customWidth="1"/>
    <col min="1538" max="1538" width="118.140625" style="11" customWidth="1"/>
    <col min="1539" max="1539" width="11.85546875" style="11" customWidth="1"/>
    <col min="1540" max="1540" width="9.28515625" style="11" customWidth="1"/>
    <col min="1541" max="1541" width="14.140625" style="11" customWidth="1"/>
    <col min="1542" max="1542" width="16.28515625" style="11" customWidth="1"/>
    <col min="1543" max="1792" width="9.140625" style="11"/>
    <col min="1793" max="1793" width="7.42578125" style="11" customWidth="1"/>
    <col min="1794" max="1794" width="118.140625" style="11" customWidth="1"/>
    <col min="1795" max="1795" width="11.85546875" style="11" customWidth="1"/>
    <col min="1796" max="1796" width="9.28515625" style="11" customWidth="1"/>
    <col min="1797" max="1797" width="14.140625" style="11" customWidth="1"/>
    <col min="1798" max="1798" width="16.28515625" style="11" customWidth="1"/>
    <col min="1799" max="2048" width="9.140625" style="11"/>
    <col min="2049" max="2049" width="7.42578125" style="11" customWidth="1"/>
    <col min="2050" max="2050" width="118.140625" style="11" customWidth="1"/>
    <col min="2051" max="2051" width="11.85546875" style="11" customWidth="1"/>
    <col min="2052" max="2052" width="9.28515625" style="11" customWidth="1"/>
    <col min="2053" max="2053" width="14.140625" style="11" customWidth="1"/>
    <col min="2054" max="2054" width="16.28515625" style="11" customWidth="1"/>
    <col min="2055" max="2304" width="9.140625" style="11"/>
    <col min="2305" max="2305" width="7.42578125" style="11" customWidth="1"/>
    <col min="2306" max="2306" width="118.140625" style="11" customWidth="1"/>
    <col min="2307" max="2307" width="11.85546875" style="11" customWidth="1"/>
    <col min="2308" max="2308" width="9.28515625" style="11" customWidth="1"/>
    <col min="2309" max="2309" width="14.140625" style="11" customWidth="1"/>
    <col min="2310" max="2310" width="16.28515625" style="11" customWidth="1"/>
    <col min="2311" max="2560" width="9.140625" style="11"/>
    <col min="2561" max="2561" width="7.42578125" style="11" customWidth="1"/>
    <col min="2562" max="2562" width="118.140625" style="11" customWidth="1"/>
    <col min="2563" max="2563" width="11.85546875" style="11" customWidth="1"/>
    <col min="2564" max="2564" width="9.28515625" style="11" customWidth="1"/>
    <col min="2565" max="2565" width="14.140625" style="11" customWidth="1"/>
    <col min="2566" max="2566" width="16.28515625" style="11" customWidth="1"/>
    <col min="2567" max="2816" width="9.140625" style="11"/>
    <col min="2817" max="2817" width="7.42578125" style="11" customWidth="1"/>
    <col min="2818" max="2818" width="118.140625" style="11" customWidth="1"/>
    <col min="2819" max="2819" width="11.85546875" style="11" customWidth="1"/>
    <col min="2820" max="2820" width="9.28515625" style="11" customWidth="1"/>
    <col min="2821" max="2821" width="14.140625" style="11" customWidth="1"/>
    <col min="2822" max="2822" width="16.28515625" style="11" customWidth="1"/>
    <col min="2823" max="3072" width="9.140625" style="11"/>
    <col min="3073" max="3073" width="7.42578125" style="11" customWidth="1"/>
    <col min="3074" max="3074" width="118.140625" style="11" customWidth="1"/>
    <col min="3075" max="3075" width="11.85546875" style="11" customWidth="1"/>
    <col min="3076" max="3076" width="9.28515625" style="11" customWidth="1"/>
    <col min="3077" max="3077" width="14.140625" style="11" customWidth="1"/>
    <col min="3078" max="3078" width="16.28515625" style="11" customWidth="1"/>
    <col min="3079" max="3328" width="9.140625" style="11"/>
    <col min="3329" max="3329" width="7.42578125" style="11" customWidth="1"/>
    <col min="3330" max="3330" width="118.140625" style="11" customWidth="1"/>
    <col min="3331" max="3331" width="11.85546875" style="11" customWidth="1"/>
    <col min="3332" max="3332" width="9.28515625" style="11" customWidth="1"/>
    <col min="3333" max="3333" width="14.140625" style="11" customWidth="1"/>
    <col min="3334" max="3334" width="16.28515625" style="11" customWidth="1"/>
    <col min="3335" max="3584" width="9.140625" style="11"/>
    <col min="3585" max="3585" width="7.42578125" style="11" customWidth="1"/>
    <col min="3586" max="3586" width="118.140625" style="11" customWidth="1"/>
    <col min="3587" max="3587" width="11.85546875" style="11" customWidth="1"/>
    <col min="3588" max="3588" width="9.28515625" style="11" customWidth="1"/>
    <col min="3589" max="3589" width="14.140625" style="11" customWidth="1"/>
    <col min="3590" max="3590" width="16.28515625" style="11" customWidth="1"/>
    <col min="3591" max="3840" width="9.140625" style="11"/>
    <col min="3841" max="3841" width="7.42578125" style="11" customWidth="1"/>
    <col min="3842" max="3842" width="118.140625" style="11" customWidth="1"/>
    <col min="3843" max="3843" width="11.85546875" style="11" customWidth="1"/>
    <col min="3844" max="3844" width="9.28515625" style="11" customWidth="1"/>
    <col min="3845" max="3845" width="14.140625" style="11" customWidth="1"/>
    <col min="3846" max="3846" width="16.28515625" style="11" customWidth="1"/>
    <col min="3847" max="4096" width="9.140625" style="11"/>
    <col min="4097" max="4097" width="7.42578125" style="11" customWidth="1"/>
    <col min="4098" max="4098" width="118.140625" style="11" customWidth="1"/>
    <col min="4099" max="4099" width="11.85546875" style="11" customWidth="1"/>
    <col min="4100" max="4100" width="9.28515625" style="11" customWidth="1"/>
    <col min="4101" max="4101" width="14.140625" style="11" customWidth="1"/>
    <col min="4102" max="4102" width="16.28515625" style="11" customWidth="1"/>
    <col min="4103" max="4352" width="9.140625" style="11"/>
    <col min="4353" max="4353" width="7.42578125" style="11" customWidth="1"/>
    <col min="4354" max="4354" width="118.140625" style="11" customWidth="1"/>
    <col min="4355" max="4355" width="11.85546875" style="11" customWidth="1"/>
    <col min="4356" max="4356" width="9.28515625" style="11" customWidth="1"/>
    <col min="4357" max="4357" width="14.140625" style="11" customWidth="1"/>
    <col min="4358" max="4358" width="16.28515625" style="11" customWidth="1"/>
    <col min="4359" max="4608" width="9.140625" style="11"/>
    <col min="4609" max="4609" width="7.42578125" style="11" customWidth="1"/>
    <col min="4610" max="4610" width="118.140625" style="11" customWidth="1"/>
    <col min="4611" max="4611" width="11.85546875" style="11" customWidth="1"/>
    <col min="4612" max="4612" width="9.28515625" style="11" customWidth="1"/>
    <col min="4613" max="4613" width="14.140625" style="11" customWidth="1"/>
    <col min="4614" max="4614" width="16.28515625" style="11" customWidth="1"/>
    <col min="4615" max="4864" width="9.140625" style="11"/>
    <col min="4865" max="4865" width="7.42578125" style="11" customWidth="1"/>
    <col min="4866" max="4866" width="118.140625" style="11" customWidth="1"/>
    <col min="4867" max="4867" width="11.85546875" style="11" customWidth="1"/>
    <col min="4868" max="4868" width="9.28515625" style="11" customWidth="1"/>
    <col min="4869" max="4869" width="14.140625" style="11" customWidth="1"/>
    <col min="4870" max="4870" width="16.28515625" style="11" customWidth="1"/>
    <col min="4871" max="5120" width="9.140625" style="11"/>
    <col min="5121" max="5121" width="7.42578125" style="11" customWidth="1"/>
    <col min="5122" max="5122" width="118.140625" style="11" customWidth="1"/>
    <col min="5123" max="5123" width="11.85546875" style="11" customWidth="1"/>
    <col min="5124" max="5124" width="9.28515625" style="11" customWidth="1"/>
    <col min="5125" max="5125" width="14.140625" style="11" customWidth="1"/>
    <col min="5126" max="5126" width="16.28515625" style="11" customWidth="1"/>
    <col min="5127" max="5376" width="9.140625" style="11"/>
    <col min="5377" max="5377" width="7.42578125" style="11" customWidth="1"/>
    <col min="5378" max="5378" width="118.140625" style="11" customWidth="1"/>
    <col min="5379" max="5379" width="11.85546875" style="11" customWidth="1"/>
    <col min="5380" max="5380" width="9.28515625" style="11" customWidth="1"/>
    <col min="5381" max="5381" width="14.140625" style="11" customWidth="1"/>
    <col min="5382" max="5382" width="16.28515625" style="11" customWidth="1"/>
    <col min="5383" max="5632" width="9.140625" style="11"/>
    <col min="5633" max="5633" width="7.42578125" style="11" customWidth="1"/>
    <col min="5634" max="5634" width="118.140625" style="11" customWidth="1"/>
    <col min="5635" max="5635" width="11.85546875" style="11" customWidth="1"/>
    <col min="5636" max="5636" width="9.28515625" style="11" customWidth="1"/>
    <col min="5637" max="5637" width="14.140625" style="11" customWidth="1"/>
    <col min="5638" max="5638" width="16.28515625" style="11" customWidth="1"/>
    <col min="5639" max="5888" width="9.140625" style="11"/>
    <col min="5889" max="5889" width="7.42578125" style="11" customWidth="1"/>
    <col min="5890" max="5890" width="118.140625" style="11" customWidth="1"/>
    <col min="5891" max="5891" width="11.85546875" style="11" customWidth="1"/>
    <col min="5892" max="5892" width="9.28515625" style="11" customWidth="1"/>
    <col min="5893" max="5893" width="14.140625" style="11" customWidth="1"/>
    <col min="5894" max="5894" width="16.28515625" style="11" customWidth="1"/>
    <col min="5895" max="6144" width="9.140625" style="11"/>
    <col min="6145" max="6145" width="7.42578125" style="11" customWidth="1"/>
    <col min="6146" max="6146" width="118.140625" style="11" customWidth="1"/>
    <col min="6147" max="6147" width="11.85546875" style="11" customWidth="1"/>
    <col min="6148" max="6148" width="9.28515625" style="11" customWidth="1"/>
    <col min="6149" max="6149" width="14.140625" style="11" customWidth="1"/>
    <col min="6150" max="6150" width="16.28515625" style="11" customWidth="1"/>
    <col min="6151" max="6400" width="9.140625" style="11"/>
    <col min="6401" max="6401" width="7.42578125" style="11" customWidth="1"/>
    <col min="6402" max="6402" width="118.140625" style="11" customWidth="1"/>
    <col min="6403" max="6403" width="11.85546875" style="11" customWidth="1"/>
    <col min="6404" max="6404" width="9.28515625" style="11" customWidth="1"/>
    <col min="6405" max="6405" width="14.140625" style="11" customWidth="1"/>
    <col min="6406" max="6406" width="16.28515625" style="11" customWidth="1"/>
    <col min="6407" max="6656" width="9.140625" style="11"/>
    <col min="6657" max="6657" width="7.42578125" style="11" customWidth="1"/>
    <col min="6658" max="6658" width="118.140625" style="11" customWidth="1"/>
    <col min="6659" max="6659" width="11.85546875" style="11" customWidth="1"/>
    <col min="6660" max="6660" width="9.28515625" style="11" customWidth="1"/>
    <col min="6661" max="6661" width="14.140625" style="11" customWidth="1"/>
    <col min="6662" max="6662" width="16.28515625" style="11" customWidth="1"/>
    <col min="6663" max="6912" width="9.140625" style="11"/>
    <col min="6913" max="6913" width="7.42578125" style="11" customWidth="1"/>
    <col min="6914" max="6914" width="118.140625" style="11" customWidth="1"/>
    <col min="6915" max="6915" width="11.85546875" style="11" customWidth="1"/>
    <col min="6916" max="6916" width="9.28515625" style="11" customWidth="1"/>
    <col min="6917" max="6917" width="14.140625" style="11" customWidth="1"/>
    <col min="6918" max="6918" width="16.28515625" style="11" customWidth="1"/>
    <col min="6919" max="7168" width="9.140625" style="11"/>
    <col min="7169" max="7169" width="7.42578125" style="11" customWidth="1"/>
    <col min="7170" max="7170" width="118.140625" style="11" customWidth="1"/>
    <col min="7171" max="7171" width="11.85546875" style="11" customWidth="1"/>
    <col min="7172" max="7172" width="9.28515625" style="11" customWidth="1"/>
    <col min="7173" max="7173" width="14.140625" style="11" customWidth="1"/>
    <col min="7174" max="7174" width="16.28515625" style="11" customWidth="1"/>
    <col min="7175" max="7424" width="9.140625" style="11"/>
    <col min="7425" max="7425" width="7.42578125" style="11" customWidth="1"/>
    <col min="7426" max="7426" width="118.140625" style="11" customWidth="1"/>
    <col min="7427" max="7427" width="11.85546875" style="11" customWidth="1"/>
    <col min="7428" max="7428" width="9.28515625" style="11" customWidth="1"/>
    <col min="7429" max="7429" width="14.140625" style="11" customWidth="1"/>
    <col min="7430" max="7430" width="16.28515625" style="11" customWidth="1"/>
    <col min="7431" max="7680" width="9.140625" style="11"/>
    <col min="7681" max="7681" width="7.42578125" style="11" customWidth="1"/>
    <col min="7682" max="7682" width="118.140625" style="11" customWidth="1"/>
    <col min="7683" max="7683" width="11.85546875" style="11" customWidth="1"/>
    <col min="7684" max="7684" width="9.28515625" style="11" customWidth="1"/>
    <col min="7685" max="7685" width="14.140625" style="11" customWidth="1"/>
    <col min="7686" max="7686" width="16.28515625" style="11" customWidth="1"/>
    <col min="7687" max="7936" width="9.140625" style="11"/>
    <col min="7937" max="7937" width="7.42578125" style="11" customWidth="1"/>
    <col min="7938" max="7938" width="118.140625" style="11" customWidth="1"/>
    <col min="7939" max="7939" width="11.85546875" style="11" customWidth="1"/>
    <col min="7940" max="7940" width="9.28515625" style="11" customWidth="1"/>
    <col min="7941" max="7941" width="14.140625" style="11" customWidth="1"/>
    <col min="7942" max="7942" width="16.28515625" style="11" customWidth="1"/>
    <col min="7943" max="8192" width="9.140625" style="11"/>
    <col min="8193" max="8193" width="7.42578125" style="11" customWidth="1"/>
    <col min="8194" max="8194" width="118.140625" style="11" customWidth="1"/>
    <col min="8195" max="8195" width="11.85546875" style="11" customWidth="1"/>
    <col min="8196" max="8196" width="9.28515625" style="11" customWidth="1"/>
    <col min="8197" max="8197" width="14.140625" style="11" customWidth="1"/>
    <col min="8198" max="8198" width="16.28515625" style="11" customWidth="1"/>
    <col min="8199" max="8448" width="9.140625" style="11"/>
    <col min="8449" max="8449" width="7.42578125" style="11" customWidth="1"/>
    <col min="8450" max="8450" width="118.140625" style="11" customWidth="1"/>
    <col min="8451" max="8451" width="11.85546875" style="11" customWidth="1"/>
    <col min="8452" max="8452" width="9.28515625" style="11" customWidth="1"/>
    <col min="8453" max="8453" width="14.140625" style="11" customWidth="1"/>
    <col min="8454" max="8454" width="16.28515625" style="11" customWidth="1"/>
    <col min="8455" max="8704" width="9.140625" style="11"/>
    <col min="8705" max="8705" width="7.42578125" style="11" customWidth="1"/>
    <col min="8706" max="8706" width="118.140625" style="11" customWidth="1"/>
    <col min="8707" max="8707" width="11.85546875" style="11" customWidth="1"/>
    <col min="8708" max="8708" width="9.28515625" style="11" customWidth="1"/>
    <col min="8709" max="8709" width="14.140625" style="11" customWidth="1"/>
    <col min="8710" max="8710" width="16.28515625" style="11" customWidth="1"/>
    <col min="8711" max="8960" width="9.140625" style="11"/>
    <col min="8961" max="8961" width="7.42578125" style="11" customWidth="1"/>
    <col min="8962" max="8962" width="118.140625" style="11" customWidth="1"/>
    <col min="8963" max="8963" width="11.85546875" style="11" customWidth="1"/>
    <col min="8964" max="8964" width="9.28515625" style="11" customWidth="1"/>
    <col min="8965" max="8965" width="14.140625" style="11" customWidth="1"/>
    <col min="8966" max="8966" width="16.28515625" style="11" customWidth="1"/>
    <col min="8967" max="9216" width="9.140625" style="11"/>
    <col min="9217" max="9217" width="7.42578125" style="11" customWidth="1"/>
    <col min="9218" max="9218" width="118.140625" style="11" customWidth="1"/>
    <col min="9219" max="9219" width="11.85546875" style="11" customWidth="1"/>
    <col min="9220" max="9220" width="9.28515625" style="11" customWidth="1"/>
    <col min="9221" max="9221" width="14.140625" style="11" customWidth="1"/>
    <col min="9222" max="9222" width="16.28515625" style="11" customWidth="1"/>
    <col min="9223" max="9472" width="9.140625" style="11"/>
    <col min="9473" max="9473" width="7.42578125" style="11" customWidth="1"/>
    <col min="9474" max="9474" width="118.140625" style="11" customWidth="1"/>
    <col min="9475" max="9475" width="11.85546875" style="11" customWidth="1"/>
    <col min="9476" max="9476" width="9.28515625" style="11" customWidth="1"/>
    <col min="9477" max="9477" width="14.140625" style="11" customWidth="1"/>
    <col min="9478" max="9478" width="16.28515625" style="11" customWidth="1"/>
    <col min="9479" max="9728" width="9.140625" style="11"/>
    <col min="9729" max="9729" width="7.42578125" style="11" customWidth="1"/>
    <col min="9730" max="9730" width="118.140625" style="11" customWidth="1"/>
    <col min="9731" max="9731" width="11.85546875" style="11" customWidth="1"/>
    <col min="9732" max="9732" width="9.28515625" style="11" customWidth="1"/>
    <col min="9733" max="9733" width="14.140625" style="11" customWidth="1"/>
    <col min="9734" max="9734" width="16.28515625" style="11" customWidth="1"/>
    <col min="9735" max="9984" width="9.140625" style="11"/>
    <col min="9985" max="9985" width="7.42578125" style="11" customWidth="1"/>
    <col min="9986" max="9986" width="118.140625" style="11" customWidth="1"/>
    <col min="9987" max="9987" width="11.85546875" style="11" customWidth="1"/>
    <col min="9988" max="9988" width="9.28515625" style="11" customWidth="1"/>
    <col min="9989" max="9989" width="14.140625" style="11" customWidth="1"/>
    <col min="9990" max="9990" width="16.28515625" style="11" customWidth="1"/>
    <col min="9991" max="10240" width="9.140625" style="11"/>
    <col min="10241" max="10241" width="7.42578125" style="11" customWidth="1"/>
    <col min="10242" max="10242" width="118.140625" style="11" customWidth="1"/>
    <col min="10243" max="10243" width="11.85546875" style="11" customWidth="1"/>
    <col min="10244" max="10244" width="9.28515625" style="11" customWidth="1"/>
    <col min="10245" max="10245" width="14.140625" style="11" customWidth="1"/>
    <col min="10246" max="10246" width="16.28515625" style="11" customWidth="1"/>
    <col min="10247" max="10496" width="9.140625" style="11"/>
    <col min="10497" max="10497" width="7.42578125" style="11" customWidth="1"/>
    <col min="10498" max="10498" width="118.140625" style="11" customWidth="1"/>
    <col min="10499" max="10499" width="11.85546875" style="11" customWidth="1"/>
    <col min="10500" max="10500" width="9.28515625" style="11" customWidth="1"/>
    <col min="10501" max="10501" width="14.140625" style="11" customWidth="1"/>
    <col min="10502" max="10502" width="16.28515625" style="11" customWidth="1"/>
    <col min="10503" max="10752" width="9.140625" style="11"/>
    <col min="10753" max="10753" width="7.42578125" style="11" customWidth="1"/>
    <col min="10754" max="10754" width="118.140625" style="11" customWidth="1"/>
    <col min="10755" max="10755" width="11.85546875" style="11" customWidth="1"/>
    <col min="10756" max="10756" width="9.28515625" style="11" customWidth="1"/>
    <col min="10757" max="10757" width="14.140625" style="11" customWidth="1"/>
    <col min="10758" max="10758" width="16.28515625" style="11" customWidth="1"/>
    <col min="10759" max="11008" width="9.140625" style="11"/>
    <col min="11009" max="11009" width="7.42578125" style="11" customWidth="1"/>
    <col min="11010" max="11010" width="118.140625" style="11" customWidth="1"/>
    <col min="11011" max="11011" width="11.85546875" style="11" customWidth="1"/>
    <col min="11012" max="11012" width="9.28515625" style="11" customWidth="1"/>
    <col min="11013" max="11013" width="14.140625" style="11" customWidth="1"/>
    <col min="11014" max="11014" width="16.28515625" style="11" customWidth="1"/>
    <col min="11015" max="11264" width="9.140625" style="11"/>
    <col min="11265" max="11265" width="7.42578125" style="11" customWidth="1"/>
    <col min="11266" max="11266" width="118.140625" style="11" customWidth="1"/>
    <col min="11267" max="11267" width="11.85546875" style="11" customWidth="1"/>
    <col min="11268" max="11268" width="9.28515625" style="11" customWidth="1"/>
    <col min="11269" max="11269" width="14.140625" style="11" customWidth="1"/>
    <col min="11270" max="11270" width="16.28515625" style="11" customWidth="1"/>
    <col min="11271" max="11520" width="9.140625" style="11"/>
    <col min="11521" max="11521" width="7.42578125" style="11" customWidth="1"/>
    <col min="11522" max="11522" width="118.140625" style="11" customWidth="1"/>
    <col min="11523" max="11523" width="11.85546875" style="11" customWidth="1"/>
    <col min="11524" max="11524" width="9.28515625" style="11" customWidth="1"/>
    <col min="11525" max="11525" width="14.140625" style="11" customWidth="1"/>
    <col min="11526" max="11526" width="16.28515625" style="11" customWidth="1"/>
    <col min="11527" max="11776" width="9.140625" style="11"/>
    <col min="11777" max="11777" width="7.42578125" style="11" customWidth="1"/>
    <col min="11778" max="11778" width="118.140625" style="11" customWidth="1"/>
    <col min="11779" max="11779" width="11.85546875" style="11" customWidth="1"/>
    <col min="11780" max="11780" width="9.28515625" style="11" customWidth="1"/>
    <col min="11781" max="11781" width="14.140625" style="11" customWidth="1"/>
    <col min="11782" max="11782" width="16.28515625" style="11" customWidth="1"/>
    <col min="11783" max="12032" width="9.140625" style="11"/>
    <col min="12033" max="12033" width="7.42578125" style="11" customWidth="1"/>
    <col min="12034" max="12034" width="118.140625" style="11" customWidth="1"/>
    <col min="12035" max="12035" width="11.85546875" style="11" customWidth="1"/>
    <col min="12036" max="12036" width="9.28515625" style="11" customWidth="1"/>
    <col min="12037" max="12037" width="14.140625" style="11" customWidth="1"/>
    <col min="12038" max="12038" width="16.28515625" style="11" customWidth="1"/>
    <col min="12039" max="12288" width="9.140625" style="11"/>
    <col min="12289" max="12289" width="7.42578125" style="11" customWidth="1"/>
    <col min="12290" max="12290" width="118.140625" style="11" customWidth="1"/>
    <col min="12291" max="12291" width="11.85546875" style="11" customWidth="1"/>
    <col min="12292" max="12292" width="9.28515625" style="11" customWidth="1"/>
    <col min="12293" max="12293" width="14.140625" style="11" customWidth="1"/>
    <col min="12294" max="12294" width="16.28515625" style="11" customWidth="1"/>
    <col min="12295" max="12544" width="9.140625" style="11"/>
    <col min="12545" max="12545" width="7.42578125" style="11" customWidth="1"/>
    <col min="12546" max="12546" width="118.140625" style="11" customWidth="1"/>
    <col min="12547" max="12547" width="11.85546875" style="11" customWidth="1"/>
    <col min="12548" max="12548" width="9.28515625" style="11" customWidth="1"/>
    <col min="12549" max="12549" width="14.140625" style="11" customWidth="1"/>
    <col min="12550" max="12550" width="16.28515625" style="11" customWidth="1"/>
    <col min="12551" max="12800" width="9.140625" style="11"/>
    <col min="12801" max="12801" width="7.42578125" style="11" customWidth="1"/>
    <col min="12802" max="12802" width="118.140625" style="11" customWidth="1"/>
    <col min="12803" max="12803" width="11.85546875" style="11" customWidth="1"/>
    <col min="12804" max="12804" width="9.28515625" style="11" customWidth="1"/>
    <col min="12805" max="12805" width="14.140625" style="11" customWidth="1"/>
    <col min="12806" max="12806" width="16.28515625" style="11" customWidth="1"/>
    <col min="12807" max="13056" width="9.140625" style="11"/>
    <col min="13057" max="13057" width="7.42578125" style="11" customWidth="1"/>
    <col min="13058" max="13058" width="118.140625" style="11" customWidth="1"/>
    <col min="13059" max="13059" width="11.85546875" style="11" customWidth="1"/>
    <col min="13060" max="13060" width="9.28515625" style="11" customWidth="1"/>
    <col min="13061" max="13061" width="14.140625" style="11" customWidth="1"/>
    <col min="13062" max="13062" width="16.28515625" style="11" customWidth="1"/>
    <col min="13063" max="13312" width="9.140625" style="11"/>
    <col min="13313" max="13313" width="7.42578125" style="11" customWidth="1"/>
    <col min="13314" max="13314" width="118.140625" style="11" customWidth="1"/>
    <col min="13315" max="13315" width="11.85546875" style="11" customWidth="1"/>
    <col min="13316" max="13316" width="9.28515625" style="11" customWidth="1"/>
    <col min="13317" max="13317" width="14.140625" style="11" customWidth="1"/>
    <col min="13318" max="13318" width="16.28515625" style="11" customWidth="1"/>
    <col min="13319" max="13568" width="9.140625" style="11"/>
    <col min="13569" max="13569" width="7.42578125" style="11" customWidth="1"/>
    <col min="13570" max="13570" width="118.140625" style="11" customWidth="1"/>
    <col min="13571" max="13571" width="11.85546875" style="11" customWidth="1"/>
    <col min="13572" max="13572" width="9.28515625" style="11" customWidth="1"/>
    <col min="13573" max="13573" width="14.140625" style="11" customWidth="1"/>
    <col min="13574" max="13574" width="16.28515625" style="11" customWidth="1"/>
    <col min="13575" max="13824" width="9.140625" style="11"/>
    <col min="13825" max="13825" width="7.42578125" style="11" customWidth="1"/>
    <col min="13826" max="13826" width="118.140625" style="11" customWidth="1"/>
    <col min="13827" max="13827" width="11.85546875" style="11" customWidth="1"/>
    <col min="13828" max="13828" width="9.28515625" style="11" customWidth="1"/>
    <col min="13829" max="13829" width="14.140625" style="11" customWidth="1"/>
    <col min="13830" max="13830" width="16.28515625" style="11" customWidth="1"/>
    <col min="13831" max="14080" width="9.140625" style="11"/>
    <col min="14081" max="14081" width="7.42578125" style="11" customWidth="1"/>
    <col min="14082" max="14082" width="118.140625" style="11" customWidth="1"/>
    <col min="14083" max="14083" width="11.85546875" style="11" customWidth="1"/>
    <col min="14084" max="14084" width="9.28515625" style="11" customWidth="1"/>
    <col min="14085" max="14085" width="14.140625" style="11" customWidth="1"/>
    <col min="14086" max="14086" width="16.28515625" style="11" customWidth="1"/>
    <col min="14087" max="14336" width="9.140625" style="11"/>
    <col min="14337" max="14337" width="7.42578125" style="11" customWidth="1"/>
    <col min="14338" max="14338" width="118.140625" style="11" customWidth="1"/>
    <col min="14339" max="14339" width="11.85546875" style="11" customWidth="1"/>
    <col min="14340" max="14340" width="9.28515625" style="11" customWidth="1"/>
    <col min="14341" max="14341" width="14.140625" style="11" customWidth="1"/>
    <col min="14342" max="14342" width="16.28515625" style="11" customWidth="1"/>
    <col min="14343" max="14592" width="9.140625" style="11"/>
    <col min="14593" max="14593" width="7.42578125" style="11" customWidth="1"/>
    <col min="14594" max="14594" width="118.140625" style="11" customWidth="1"/>
    <col min="14595" max="14595" width="11.85546875" style="11" customWidth="1"/>
    <col min="14596" max="14596" width="9.28515625" style="11" customWidth="1"/>
    <col min="14597" max="14597" width="14.140625" style="11" customWidth="1"/>
    <col min="14598" max="14598" width="16.28515625" style="11" customWidth="1"/>
    <col min="14599" max="14848" width="9.140625" style="11"/>
    <col min="14849" max="14849" width="7.42578125" style="11" customWidth="1"/>
    <col min="14850" max="14850" width="118.140625" style="11" customWidth="1"/>
    <col min="14851" max="14851" width="11.85546875" style="11" customWidth="1"/>
    <col min="14852" max="14852" width="9.28515625" style="11" customWidth="1"/>
    <col min="14853" max="14853" width="14.140625" style="11" customWidth="1"/>
    <col min="14854" max="14854" width="16.28515625" style="11" customWidth="1"/>
    <col min="14855" max="15104" width="9.140625" style="11"/>
    <col min="15105" max="15105" width="7.42578125" style="11" customWidth="1"/>
    <col min="15106" max="15106" width="118.140625" style="11" customWidth="1"/>
    <col min="15107" max="15107" width="11.85546875" style="11" customWidth="1"/>
    <col min="15108" max="15108" width="9.28515625" style="11" customWidth="1"/>
    <col min="15109" max="15109" width="14.140625" style="11" customWidth="1"/>
    <col min="15110" max="15110" width="16.28515625" style="11" customWidth="1"/>
    <col min="15111" max="15360" width="9.140625" style="11"/>
    <col min="15361" max="15361" width="7.42578125" style="11" customWidth="1"/>
    <col min="15362" max="15362" width="118.140625" style="11" customWidth="1"/>
    <col min="15363" max="15363" width="11.85546875" style="11" customWidth="1"/>
    <col min="15364" max="15364" width="9.28515625" style="11" customWidth="1"/>
    <col min="15365" max="15365" width="14.140625" style="11" customWidth="1"/>
    <col min="15366" max="15366" width="16.28515625" style="11" customWidth="1"/>
    <col min="15367" max="15616" width="9.140625" style="11"/>
    <col min="15617" max="15617" width="7.42578125" style="11" customWidth="1"/>
    <col min="15618" max="15618" width="118.140625" style="11" customWidth="1"/>
    <col min="15619" max="15619" width="11.85546875" style="11" customWidth="1"/>
    <col min="15620" max="15620" width="9.28515625" style="11" customWidth="1"/>
    <col min="15621" max="15621" width="14.140625" style="11" customWidth="1"/>
    <col min="15622" max="15622" width="16.28515625" style="11" customWidth="1"/>
    <col min="15623" max="15872" width="9.140625" style="11"/>
    <col min="15873" max="15873" width="7.42578125" style="11" customWidth="1"/>
    <col min="15874" max="15874" width="118.140625" style="11" customWidth="1"/>
    <col min="15875" max="15875" width="11.85546875" style="11" customWidth="1"/>
    <col min="15876" max="15876" width="9.28515625" style="11" customWidth="1"/>
    <col min="15877" max="15877" width="14.140625" style="11" customWidth="1"/>
    <col min="15878" max="15878" width="16.28515625" style="11" customWidth="1"/>
    <col min="15879" max="16128" width="9.140625" style="11"/>
    <col min="16129" max="16129" width="7.42578125" style="11" customWidth="1"/>
    <col min="16130" max="16130" width="118.140625" style="11" customWidth="1"/>
    <col min="16131" max="16131" width="11.85546875" style="11" customWidth="1"/>
    <col min="16132" max="16132" width="9.28515625" style="11" customWidth="1"/>
    <col min="16133" max="16133" width="14.140625" style="11" customWidth="1"/>
    <col min="16134" max="16134" width="16.28515625" style="11" customWidth="1"/>
    <col min="16135" max="16384" width="9.140625" style="11"/>
  </cols>
  <sheetData>
    <row r="1" spans="1:6" s="6" customFormat="1" ht="20.25" customHeight="1" x14ac:dyDescent="0.3">
      <c r="A1" s="3" t="s">
        <v>51</v>
      </c>
      <c r="B1" s="4"/>
      <c r="C1" s="5"/>
      <c r="D1" s="5"/>
      <c r="E1" s="5"/>
      <c r="F1" s="5"/>
    </row>
    <row r="2" spans="1:6" s="6" customFormat="1" ht="20.25" customHeight="1" x14ac:dyDescent="0.3">
      <c r="A2" s="3" t="s">
        <v>52</v>
      </c>
      <c r="B2" s="4"/>
      <c r="C2" s="5"/>
      <c r="D2" s="5"/>
      <c r="E2" s="5"/>
      <c r="F2" s="5"/>
    </row>
    <row r="3" spans="1:6" s="6" customFormat="1" ht="21" customHeight="1" x14ac:dyDescent="0.2">
      <c r="A3" s="7" t="s">
        <v>993</v>
      </c>
      <c r="B3" s="4"/>
      <c r="C3" s="5"/>
      <c r="D3" s="5"/>
      <c r="E3" s="5"/>
      <c r="F3" s="5"/>
    </row>
    <row r="4" spans="1:6" ht="12.75" customHeight="1" x14ac:dyDescent="0.2">
      <c r="C4" s="10"/>
      <c r="D4" s="10"/>
      <c r="E4" s="10"/>
      <c r="F4" s="10"/>
    </row>
    <row r="5" spans="1:6" s="17" customFormat="1" ht="27.75" customHeight="1" x14ac:dyDescent="0.2">
      <c r="A5" s="12"/>
      <c r="B5" s="13" t="s">
        <v>91</v>
      </c>
      <c r="C5" s="14" t="s">
        <v>53</v>
      </c>
      <c r="D5" s="12" t="s">
        <v>54</v>
      </c>
      <c r="E5" s="15" t="s">
        <v>55</v>
      </c>
      <c r="F5" s="16" t="s">
        <v>56</v>
      </c>
    </row>
    <row r="6" spans="1:6" s="23" customFormat="1" ht="35.1" customHeight="1" x14ac:dyDescent="0.2">
      <c r="A6" s="137">
        <v>184</v>
      </c>
      <c r="B6" s="19" t="s">
        <v>97</v>
      </c>
      <c r="C6" s="20">
        <v>590</v>
      </c>
      <c r="D6" s="21" t="s">
        <v>60</v>
      </c>
      <c r="E6" s="221"/>
      <c r="F6" s="224">
        <f>C6*E6</f>
        <v>0</v>
      </c>
    </row>
    <row r="7" spans="1:6" s="23" customFormat="1" ht="45" customHeight="1" x14ac:dyDescent="0.2">
      <c r="A7" s="137">
        <v>185</v>
      </c>
      <c r="B7" s="19" t="s">
        <v>108</v>
      </c>
      <c r="C7" s="20">
        <v>1189</v>
      </c>
      <c r="D7" s="21" t="s">
        <v>60</v>
      </c>
      <c r="E7" s="221"/>
      <c r="F7" s="224">
        <f t="shared" ref="F7:F27" si="0">C7*E7</f>
        <v>0</v>
      </c>
    </row>
    <row r="8" spans="1:6" s="23" customFormat="1" ht="35.1" customHeight="1" x14ac:dyDescent="0.2">
      <c r="A8" s="137">
        <v>186</v>
      </c>
      <c r="B8" s="19" t="s">
        <v>95</v>
      </c>
      <c r="C8" s="20">
        <v>590</v>
      </c>
      <c r="D8" s="21" t="s">
        <v>60</v>
      </c>
      <c r="E8" s="221"/>
      <c r="F8" s="224">
        <f t="shared" si="0"/>
        <v>0</v>
      </c>
    </row>
    <row r="9" spans="1:6" s="23" customFormat="1" ht="35.1" customHeight="1" x14ac:dyDescent="0.2">
      <c r="A9" s="137">
        <v>187</v>
      </c>
      <c r="B9" s="19" t="s">
        <v>129</v>
      </c>
      <c r="C9" s="20">
        <v>1189</v>
      </c>
      <c r="D9" s="21" t="s">
        <v>60</v>
      </c>
      <c r="E9" s="221"/>
      <c r="F9" s="224">
        <f t="shared" si="0"/>
        <v>0</v>
      </c>
    </row>
    <row r="10" spans="1:6" s="23" customFormat="1" ht="35.1" customHeight="1" x14ac:dyDescent="0.2">
      <c r="A10" s="137">
        <v>188</v>
      </c>
      <c r="B10" s="19" t="s">
        <v>96</v>
      </c>
      <c r="C10" s="20">
        <v>300</v>
      </c>
      <c r="D10" s="21" t="s">
        <v>60</v>
      </c>
      <c r="E10" s="221"/>
      <c r="F10" s="224">
        <f t="shared" si="0"/>
        <v>0</v>
      </c>
    </row>
    <row r="11" spans="1:6" s="23" customFormat="1" ht="35.1" customHeight="1" x14ac:dyDescent="0.2">
      <c r="A11" s="137">
        <v>189</v>
      </c>
      <c r="B11" s="19" t="s">
        <v>98</v>
      </c>
      <c r="C11" s="20">
        <v>300</v>
      </c>
      <c r="D11" s="21" t="s">
        <v>60</v>
      </c>
      <c r="E11" s="221"/>
      <c r="F11" s="224">
        <f t="shared" si="0"/>
        <v>0</v>
      </c>
    </row>
    <row r="12" spans="1:6" s="23" customFormat="1" ht="35.1" customHeight="1" x14ac:dyDescent="0.2">
      <c r="A12" s="137">
        <v>190</v>
      </c>
      <c r="B12" s="19" t="s">
        <v>100</v>
      </c>
      <c r="C12" s="20">
        <v>3</v>
      </c>
      <c r="D12" s="21" t="s">
        <v>64</v>
      </c>
      <c r="E12" s="221"/>
      <c r="F12" s="224">
        <f t="shared" si="0"/>
        <v>0</v>
      </c>
    </row>
    <row r="13" spans="1:6" s="23" customFormat="1" ht="110.25" customHeight="1" x14ac:dyDescent="0.2">
      <c r="A13" s="137">
        <v>191</v>
      </c>
      <c r="B13" s="19" t="s">
        <v>102</v>
      </c>
      <c r="C13" s="20">
        <v>1</v>
      </c>
      <c r="D13" s="21" t="s">
        <v>64</v>
      </c>
      <c r="E13" s="221"/>
      <c r="F13" s="224">
        <f t="shared" si="0"/>
        <v>0</v>
      </c>
    </row>
    <row r="14" spans="1:6" s="23" customFormat="1" ht="110.25" customHeight="1" x14ac:dyDescent="0.2">
      <c r="A14" s="137">
        <v>192</v>
      </c>
      <c r="B14" s="19" t="s">
        <v>101</v>
      </c>
      <c r="C14" s="20">
        <v>2</v>
      </c>
      <c r="D14" s="21" t="s">
        <v>64</v>
      </c>
      <c r="E14" s="221"/>
      <c r="F14" s="224">
        <f t="shared" si="0"/>
        <v>0</v>
      </c>
    </row>
    <row r="15" spans="1:6" ht="35.1" customHeight="1" x14ac:dyDescent="0.2">
      <c r="A15" s="137">
        <v>193</v>
      </c>
      <c r="B15" s="9" t="s">
        <v>103</v>
      </c>
      <c r="C15" s="229">
        <v>0.15</v>
      </c>
      <c r="D15" s="40" t="s">
        <v>99</v>
      </c>
      <c r="E15" s="223"/>
      <c r="F15" s="224">
        <f t="shared" si="0"/>
        <v>0</v>
      </c>
    </row>
    <row r="16" spans="1:6" s="23" customFormat="1" ht="35.1" customHeight="1" x14ac:dyDescent="0.2">
      <c r="A16" s="137">
        <v>194</v>
      </c>
      <c r="B16" s="19" t="s">
        <v>105</v>
      </c>
      <c r="C16" s="20">
        <v>85</v>
      </c>
      <c r="D16" s="21" t="s">
        <v>64</v>
      </c>
      <c r="E16" s="221"/>
      <c r="F16" s="224">
        <f t="shared" si="0"/>
        <v>0</v>
      </c>
    </row>
    <row r="17" spans="1:6" s="23" customFormat="1" ht="60" customHeight="1" x14ac:dyDescent="0.2">
      <c r="A17" s="137">
        <v>195</v>
      </c>
      <c r="B17" s="19" t="s">
        <v>118</v>
      </c>
      <c r="C17" s="20">
        <v>10</v>
      </c>
      <c r="D17" s="21" t="s">
        <v>64</v>
      </c>
      <c r="E17" s="221"/>
      <c r="F17" s="224">
        <f t="shared" si="0"/>
        <v>0</v>
      </c>
    </row>
    <row r="18" spans="1:6" s="23" customFormat="1" ht="60" customHeight="1" x14ac:dyDescent="0.2">
      <c r="A18" s="137">
        <v>196</v>
      </c>
      <c r="B18" s="19" t="s">
        <v>119</v>
      </c>
      <c r="C18" s="20">
        <v>20</v>
      </c>
      <c r="D18" s="21" t="s">
        <v>64</v>
      </c>
      <c r="E18" s="221"/>
      <c r="F18" s="224">
        <f t="shared" si="0"/>
        <v>0</v>
      </c>
    </row>
    <row r="19" spans="1:6" s="23" customFormat="1" ht="60" customHeight="1" x14ac:dyDescent="0.2">
      <c r="A19" s="137">
        <v>197</v>
      </c>
      <c r="B19" s="19" t="s">
        <v>120</v>
      </c>
      <c r="C19" s="20">
        <v>20</v>
      </c>
      <c r="D19" s="21" t="s">
        <v>64</v>
      </c>
      <c r="E19" s="221"/>
      <c r="F19" s="224">
        <f t="shared" si="0"/>
        <v>0</v>
      </c>
    </row>
    <row r="20" spans="1:6" s="23" customFormat="1" ht="60" customHeight="1" x14ac:dyDescent="0.2">
      <c r="A20" s="137">
        <v>198</v>
      </c>
      <c r="B20" s="19" t="s">
        <v>121</v>
      </c>
      <c r="C20" s="20">
        <v>5</v>
      </c>
      <c r="D20" s="21" t="s">
        <v>64</v>
      </c>
      <c r="E20" s="221"/>
      <c r="F20" s="224">
        <f t="shared" si="0"/>
        <v>0</v>
      </c>
    </row>
    <row r="21" spans="1:6" s="23" customFormat="1" ht="60" customHeight="1" x14ac:dyDescent="0.2">
      <c r="A21" s="137">
        <v>199</v>
      </c>
      <c r="B21" s="19" t="s">
        <v>122</v>
      </c>
      <c r="C21" s="20">
        <v>30</v>
      </c>
      <c r="D21" s="21" t="s">
        <v>64</v>
      </c>
      <c r="E21" s="221"/>
      <c r="F21" s="224">
        <f t="shared" si="0"/>
        <v>0</v>
      </c>
    </row>
    <row r="22" spans="1:6" s="23" customFormat="1" ht="35.1" customHeight="1" x14ac:dyDescent="0.2">
      <c r="A22" s="137">
        <v>200</v>
      </c>
      <c r="B22" s="19" t="s">
        <v>128</v>
      </c>
      <c r="C22" s="20">
        <v>85</v>
      </c>
      <c r="D22" s="21" t="s">
        <v>64</v>
      </c>
      <c r="E22" s="221"/>
      <c r="F22" s="224">
        <f t="shared" si="0"/>
        <v>0</v>
      </c>
    </row>
    <row r="23" spans="1:6" ht="35.1" customHeight="1" x14ac:dyDescent="0.2">
      <c r="A23" s="137">
        <v>201</v>
      </c>
      <c r="B23" s="9" t="s">
        <v>104</v>
      </c>
      <c r="C23" s="229">
        <v>0.85</v>
      </c>
      <c r="D23" s="40" t="s">
        <v>99</v>
      </c>
      <c r="E23" s="223"/>
      <c r="F23" s="224">
        <f t="shared" si="0"/>
        <v>0</v>
      </c>
    </row>
    <row r="24" spans="1:6" ht="45" customHeight="1" x14ac:dyDescent="0.2">
      <c r="A24" s="137">
        <v>202</v>
      </c>
      <c r="B24" s="9" t="s">
        <v>106</v>
      </c>
      <c r="C24" s="138">
        <v>1</v>
      </c>
      <c r="D24" s="40" t="s">
        <v>65</v>
      </c>
      <c r="E24" s="223"/>
      <c r="F24" s="224">
        <f t="shared" si="0"/>
        <v>0</v>
      </c>
    </row>
    <row r="25" spans="1:6" s="23" customFormat="1" ht="35.1" customHeight="1" x14ac:dyDescent="0.2">
      <c r="A25" s="137">
        <v>203</v>
      </c>
      <c r="B25" s="19" t="s">
        <v>442</v>
      </c>
      <c r="C25" s="20">
        <v>2</v>
      </c>
      <c r="D25" s="21" t="s">
        <v>66</v>
      </c>
      <c r="E25" s="221"/>
      <c r="F25" s="224">
        <f t="shared" si="0"/>
        <v>0</v>
      </c>
    </row>
    <row r="26" spans="1:6" ht="35.1" customHeight="1" x14ac:dyDescent="0.2">
      <c r="A26" s="137">
        <v>204</v>
      </c>
      <c r="B26" s="9" t="s">
        <v>107</v>
      </c>
      <c r="C26" s="138">
        <v>2</v>
      </c>
      <c r="D26" s="40" t="s">
        <v>93</v>
      </c>
      <c r="E26" s="223"/>
      <c r="F26" s="224">
        <f t="shared" si="0"/>
        <v>0</v>
      </c>
    </row>
    <row r="27" spans="1:6" ht="35.1" customHeight="1" thickBot="1" x14ac:dyDescent="0.25">
      <c r="A27" s="137">
        <v>205</v>
      </c>
      <c r="B27" s="9" t="s">
        <v>94</v>
      </c>
      <c r="C27" s="138">
        <v>1</v>
      </c>
      <c r="D27" s="40" t="s">
        <v>64</v>
      </c>
      <c r="E27" s="223"/>
      <c r="F27" s="224">
        <f t="shared" si="0"/>
        <v>0</v>
      </c>
    </row>
    <row r="28" spans="1:6" s="23" customFormat="1" ht="27.75" customHeight="1" thickBot="1" x14ac:dyDescent="0.25">
      <c r="A28" s="24"/>
      <c r="B28" s="25" t="s">
        <v>92</v>
      </c>
      <c r="C28" s="26"/>
      <c r="D28" s="27"/>
      <c r="E28" s="28"/>
      <c r="F28" s="227">
        <f>SUM(F6:F27)</f>
        <v>0</v>
      </c>
    </row>
    <row r="29" spans="1:6" x14ac:dyDescent="0.2">
      <c r="A29" s="18"/>
      <c r="B29" s="29"/>
      <c r="C29" s="18"/>
      <c r="D29" s="21"/>
      <c r="E29" s="30"/>
      <c r="F29" s="22"/>
    </row>
    <row r="37" spans="2:4" x14ac:dyDescent="0.2">
      <c r="B37" s="11"/>
      <c r="C37" s="11"/>
      <c r="D37" s="11"/>
    </row>
  </sheetData>
  <sheetProtection password="CC4E" sheet="1" objects="1" scenarios="1"/>
  <pageMargins left="0.7" right="0.7" top="0.78740157499999996" bottom="0.78740157499999996" header="0.3" footer="0.3"/>
  <pageSetup paperSize="9" scale="75" orientation="landscape" r:id="rId1"/>
  <ignoredErrors>
    <ignoredError sqref="F26:F27 F6:F24" unlockedFormula="1"/>
  </ignoredError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9"/>
  <sheetViews>
    <sheetView view="pageBreakPreview" zoomScale="115" zoomScaleNormal="100" zoomScaleSheetLayoutView="115" workbookViewId="0">
      <selection activeCell="E6" sqref="E6"/>
    </sheetView>
  </sheetViews>
  <sheetFormatPr defaultRowHeight="12.75" x14ac:dyDescent="0.2"/>
  <cols>
    <col min="1" max="1" width="7.42578125" style="8" customWidth="1"/>
    <col min="2" max="2" width="118.140625" style="9" customWidth="1"/>
    <col min="3" max="3" width="11.85546875" style="40" customWidth="1"/>
    <col min="4" max="4" width="9.28515625" style="40" customWidth="1"/>
    <col min="5" max="5" width="14.140625" style="31" customWidth="1"/>
    <col min="6" max="6" width="16.28515625" style="41" customWidth="1"/>
    <col min="7" max="256" width="9.140625" style="11"/>
    <col min="257" max="257" width="7.42578125" style="11" customWidth="1"/>
    <col min="258" max="258" width="118.140625" style="11" customWidth="1"/>
    <col min="259" max="259" width="11.85546875" style="11" customWidth="1"/>
    <col min="260" max="260" width="9.28515625" style="11" customWidth="1"/>
    <col min="261" max="261" width="14.140625" style="11" customWidth="1"/>
    <col min="262" max="262" width="16.28515625" style="11" customWidth="1"/>
    <col min="263" max="512" width="9.140625" style="11"/>
    <col min="513" max="513" width="7.42578125" style="11" customWidth="1"/>
    <col min="514" max="514" width="118.140625" style="11" customWidth="1"/>
    <col min="515" max="515" width="11.85546875" style="11" customWidth="1"/>
    <col min="516" max="516" width="9.28515625" style="11" customWidth="1"/>
    <col min="517" max="517" width="14.140625" style="11" customWidth="1"/>
    <col min="518" max="518" width="16.28515625" style="11" customWidth="1"/>
    <col min="519" max="768" width="9.140625" style="11"/>
    <col min="769" max="769" width="7.42578125" style="11" customWidth="1"/>
    <col min="770" max="770" width="118.140625" style="11" customWidth="1"/>
    <col min="771" max="771" width="11.85546875" style="11" customWidth="1"/>
    <col min="772" max="772" width="9.28515625" style="11" customWidth="1"/>
    <col min="773" max="773" width="14.140625" style="11" customWidth="1"/>
    <col min="774" max="774" width="16.28515625" style="11" customWidth="1"/>
    <col min="775" max="1024" width="9.140625" style="11"/>
    <col min="1025" max="1025" width="7.42578125" style="11" customWidth="1"/>
    <col min="1026" max="1026" width="118.140625" style="11" customWidth="1"/>
    <col min="1027" max="1027" width="11.85546875" style="11" customWidth="1"/>
    <col min="1028" max="1028" width="9.28515625" style="11" customWidth="1"/>
    <col min="1029" max="1029" width="14.140625" style="11" customWidth="1"/>
    <col min="1030" max="1030" width="16.28515625" style="11" customWidth="1"/>
    <col min="1031" max="1280" width="9.140625" style="11"/>
    <col min="1281" max="1281" width="7.42578125" style="11" customWidth="1"/>
    <col min="1282" max="1282" width="118.140625" style="11" customWidth="1"/>
    <col min="1283" max="1283" width="11.85546875" style="11" customWidth="1"/>
    <col min="1284" max="1284" width="9.28515625" style="11" customWidth="1"/>
    <col min="1285" max="1285" width="14.140625" style="11" customWidth="1"/>
    <col min="1286" max="1286" width="16.28515625" style="11" customWidth="1"/>
    <col min="1287" max="1536" width="9.140625" style="11"/>
    <col min="1537" max="1537" width="7.42578125" style="11" customWidth="1"/>
    <col min="1538" max="1538" width="118.140625" style="11" customWidth="1"/>
    <col min="1539" max="1539" width="11.85546875" style="11" customWidth="1"/>
    <col min="1540" max="1540" width="9.28515625" style="11" customWidth="1"/>
    <col min="1541" max="1541" width="14.140625" style="11" customWidth="1"/>
    <col min="1542" max="1542" width="16.28515625" style="11" customWidth="1"/>
    <col min="1543" max="1792" width="9.140625" style="11"/>
    <col min="1793" max="1793" width="7.42578125" style="11" customWidth="1"/>
    <col min="1794" max="1794" width="118.140625" style="11" customWidth="1"/>
    <col min="1795" max="1795" width="11.85546875" style="11" customWidth="1"/>
    <col min="1796" max="1796" width="9.28515625" style="11" customWidth="1"/>
    <col min="1797" max="1797" width="14.140625" style="11" customWidth="1"/>
    <col min="1798" max="1798" width="16.28515625" style="11" customWidth="1"/>
    <col min="1799" max="2048" width="9.140625" style="11"/>
    <col min="2049" max="2049" width="7.42578125" style="11" customWidth="1"/>
    <col min="2050" max="2050" width="118.140625" style="11" customWidth="1"/>
    <col min="2051" max="2051" width="11.85546875" style="11" customWidth="1"/>
    <col min="2052" max="2052" width="9.28515625" style="11" customWidth="1"/>
    <col min="2053" max="2053" width="14.140625" style="11" customWidth="1"/>
    <col min="2054" max="2054" width="16.28515625" style="11" customWidth="1"/>
    <col min="2055" max="2304" width="9.140625" style="11"/>
    <col min="2305" max="2305" width="7.42578125" style="11" customWidth="1"/>
    <col min="2306" max="2306" width="118.140625" style="11" customWidth="1"/>
    <col min="2307" max="2307" width="11.85546875" style="11" customWidth="1"/>
    <col min="2308" max="2308" width="9.28515625" style="11" customWidth="1"/>
    <col min="2309" max="2309" width="14.140625" style="11" customWidth="1"/>
    <col min="2310" max="2310" width="16.28515625" style="11" customWidth="1"/>
    <col min="2311" max="2560" width="9.140625" style="11"/>
    <col min="2561" max="2561" width="7.42578125" style="11" customWidth="1"/>
    <col min="2562" max="2562" width="118.140625" style="11" customWidth="1"/>
    <col min="2563" max="2563" width="11.85546875" style="11" customWidth="1"/>
    <col min="2564" max="2564" width="9.28515625" style="11" customWidth="1"/>
    <col min="2565" max="2565" width="14.140625" style="11" customWidth="1"/>
    <col min="2566" max="2566" width="16.28515625" style="11" customWidth="1"/>
    <col min="2567" max="2816" width="9.140625" style="11"/>
    <col min="2817" max="2817" width="7.42578125" style="11" customWidth="1"/>
    <col min="2818" max="2818" width="118.140625" style="11" customWidth="1"/>
    <col min="2819" max="2819" width="11.85546875" style="11" customWidth="1"/>
    <col min="2820" max="2820" width="9.28515625" style="11" customWidth="1"/>
    <col min="2821" max="2821" width="14.140625" style="11" customWidth="1"/>
    <col min="2822" max="2822" width="16.28515625" style="11" customWidth="1"/>
    <col min="2823" max="3072" width="9.140625" style="11"/>
    <col min="3073" max="3073" width="7.42578125" style="11" customWidth="1"/>
    <col min="3074" max="3074" width="118.140625" style="11" customWidth="1"/>
    <col min="3075" max="3075" width="11.85546875" style="11" customWidth="1"/>
    <col min="3076" max="3076" width="9.28515625" style="11" customWidth="1"/>
    <col min="3077" max="3077" width="14.140625" style="11" customWidth="1"/>
    <col min="3078" max="3078" width="16.28515625" style="11" customWidth="1"/>
    <col min="3079" max="3328" width="9.140625" style="11"/>
    <col min="3329" max="3329" width="7.42578125" style="11" customWidth="1"/>
    <col min="3330" max="3330" width="118.140625" style="11" customWidth="1"/>
    <col min="3331" max="3331" width="11.85546875" style="11" customWidth="1"/>
    <col min="3332" max="3332" width="9.28515625" style="11" customWidth="1"/>
    <col min="3333" max="3333" width="14.140625" style="11" customWidth="1"/>
    <col min="3334" max="3334" width="16.28515625" style="11" customWidth="1"/>
    <col min="3335" max="3584" width="9.140625" style="11"/>
    <col min="3585" max="3585" width="7.42578125" style="11" customWidth="1"/>
    <col min="3586" max="3586" width="118.140625" style="11" customWidth="1"/>
    <col min="3587" max="3587" width="11.85546875" style="11" customWidth="1"/>
    <col min="3588" max="3588" width="9.28515625" style="11" customWidth="1"/>
    <col min="3589" max="3589" width="14.140625" style="11" customWidth="1"/>
    <col min="3590" max="3590" width="16.28515625" style="11" customWidth="1"/>
    <col min="3591" max="3840" width="9.140625" style="11"/>
    <col min="3841" max="3841" width="7.42578125" style="11" customWidth="1"/>
    <col min="3842" max="3842" width="118.140625" style="11" customWidth="1"/>
    <col min="3843" max="3843" width="11.85546875" style="11" customWidth="1"/>
    <col min="3844" max="3844" width="9.28515625" style="11" customWidth="1"/>
    <col min="3845" max="3845" width="14.140625" style="11" customWidth="1"/>
    <col min="3846" max="3846" width="16.28515625" style="11" customWidth="1"/>
    <col min="3847" max="4096" width="9.140625" style="11"/>
    <col min="4097" max="4097" width="7.42578125" style="11" customWidth="1"/>
    <col min="4098" max="4098" width="118.140625" style="11" customWidth="1"/>
    <col min="4099" max="4099" width="11.85546875" style="11" customWidth="1"/>
    <col min="4100" max="4100" width="9.28515625" style="11" customWidth="1"/>
    <col min="4101" max="4101" width="14.140625" style="11" customWidth="1"/>
    <col min="4102" max="4102" width="16.28515625" style="11" customWidth="1"/>
    <col min="4103" max="4352" width="9.140625" style="11"/>
    <col min="4353" max="4353" width="7.42578125" style="11" customWidth="1"/>
    <col min="4354" max="4354" width="118.140625" style="11" customWidth="1"/>
    <col min="4355" max="4355" width="11.85546875" style="11" customWidth="1"/>
    <col min="4356" max="4356" width="9.28515625" style="11" customWidth="1"/>
    <col min="4357" max="4357" width="14.140625" style="11" customWidth="1"/>
    <col min="4358" max="4358" width="16.28515625" style="11" customWidth="1"/>
    <col min="4359" max="4608" width="9.140625" style="11"/>
    <col min="4609" max="4609" width="7.42578125" style="11" customWidth="1"/>
    <col min="4610" max="4610" width="118.140625" style="11" customWidth="1"/>
    <col min="4611" max="4611" width="11.85546875" style="11" customWidth="1"/>
    <col min="4612" max="4612" width="9.28515625" style="11" customWidth="1"/>
    <col min="4613" max="4613" width="14.140625" style="11" customWidth="1"/>
    <col min="4614" max="4614" width="16.28515625" style="11" customWidth="1"/>
    <col min="4615" max="4864" width="9.140625" style="11"/>
    <col min="4865" max="4865" width="7.42578125" style="11" customWidth="1"/>
    <col min="4866" max="4866" width="118.140625" style="11" customWidth="1"/>
    <col min="4867" max="4867" width="11.85546875" style="11" customWidth="1"/>
    <col min="4868" max="4868" width="9.28515625" style="11" customWidth="1"/>
    <col min="4869" max="4869" width="14.140625" style="11" customWidth="1"/>
    <col min="4870" max="4870" width="16.28515625" style="11" customWidth="1"/>
    <col min="4871" max="5120" width="9.140625" style="11"/>
    <col min="5121" max="5121" width="7.42578125" style="11" customWidth="1"/>
    <col min="5122" max="5122" width="118.140625" style="11" customWidth="1"/>
    <col min="5123" max="5123" width="11.85546875" style="11" customWidth="1"/>
    <col min="5124" max="5124" width="9.28515625" style="11" customWidth="1"/>
    <col min="5125" max="5125" width="14.140625" style="11" customWidth="1"/>
    <col min="5126" max="5126" width="16.28515625" style="11" customWidth="1"/>
    <col min="5127" max="5376" width="9.140625" style="11"/>
    <col min="5377" max="5377" width="7.42578125" style="11" customWidth="1"/>
    <col min="5378" max="5378" width="118.140625" style="11" customWidth="1"/>
    <col min="5379" max="5379" width="11.85546875" style="11" customWidth="1"/>
    <col min="5380" max="5380" width="9.28515625" style="11" customWidth="1"/>
    <col min="5381" max="5381" width="14.140625" style="11" customWidth="1"/>
    <col min="5382" max="5382" width="16.28515625" style="11" customWidth="1"/>
    <col min="5383" max="5632" width="9.140625" style="11"/>
    <col min="5633" max="5633" width="7.42578125" style="11" customWidth="1"/>
    <col min="5634" max="5634" width="118.140625" style="11" customWidth="1"/>
    <col min="5635" max="5635" width="11.85546875" style="11" customWidth="1"/>
    <col min="5636" max="5636" width="9.28515625" style="11" customWidth="1"/>
    <col min="5637" max="5637" width="14.140625" style="11" customWidth="1"/>
    <col min="5638" max="5638" width="16.28515625" style="11" customWidth="1"/>
    <col min="5639" max="5888" width="9.140625" style="11"/>
    <col min="5889" max="5889" width="7.42578125" style="11" customWidth="1"/>
    <col min="5890" max="5890" width="118.140625" style="11" customWidth="1"/>
    <col min="5891" max="5891" width="11.85546875" style="11" customWidth="1"/>
    <col min="5892" max="5892" width="9.28515625" style="11" customWidth="1"/>
    <col min="5893" max="5893" width="14.140625" style="11" customWidth="1"/>
    <col min="5894" max="5894" width="16.28515625" style="11" customWidth="1"/>
    <col min="5895" max="6144" width="9.140625" style="11"/>
    <col min="6145" max="6145" width="7.42578125" style="11" customWidth="1"/>
    <col min="6146" max="6146" width="118.140625" style="11" customWidth="1"/>
    <col min="6147" max="6147" width="11.85546875" style="11" customWidth="1"/>
    <col min="6148" max="6148" width="9.28515625" style="11" customWidth="1"/>
    <col min="6149" max="6149" width="14.140625" style="11" customWidth="1"/>
    <col min="6150" max="6150" width="16.28515625" style="11" customWidth="1"/>
    <col min="6151" max="6400" width="9.140625" style="11"/>
    <col min="6401" max="6401" width="7.42578125" style="11" customWidth="1"/>
    <col min="6402" max="6402" width="118.140625" style="11" customWidth="1"/>
    <col min="6403" max="6403" width="11.85546875" style="11" customWidth="1"/>
    <col min="6404" max="6404" width="9.28515625" style="11" customWidth="1"/>
    <col min="6405" max="6405" width="14.140625" style="11" customWidth="1"/>
    <col min="6406" max="6406" width="16.28515625" style="11" customWidth="1"/>
    <col min="6407" max="6656" width="9.140625" style="11"/>
    <col min="6657" max="6657" width="7.42578125" style="11" customWidth="1"/>
    <col min="6658" max="6658" width="118.140625" style="11" customWidth="1"/>
    <col min="6659" max="6659" width="11.85546875" style="11" customWidth="1"/>
    <col min="6660" max="6660" width="9.28515625" style="11" customWidth="1"/>
    <col min="6661" max="6661" width="14.140625" style="11" customWidth="1"/>
    <col min="6662" max="6662" width="16.28515625" style="11" customWidth="1"/>
    <col min="6663" max="6912" width="9.140625" style="11"/>
    <col min="6913" max="6913" width="7.42578125" style="11" customWidth="1"/>
    <col min="6914" max="6914" width="118.140625" style="11" customWidth="1"/>
    <col min="6915" max="6915" width="11.85546875" style="11" customWidth="1"/>
    <col min="6916" max="6916" width="9.28515625" style="11" customWidth="1"/>
    <col min="6917" max="6917" width="14.140625" style="11" customWidth="1"/>
    <col min="6918" max="6918" width="16.28515625" style="11" customWidth="1"/>
    <col min="6919" max="7168" width="9.140625" style="11"/>
    <col min="7169" max="7169" width="7.42578125" style="11" customWidth="1"/>
    <col min="7170" max="7170" width="118.140625" style="11" customWidth="1"/>
    <col min="7171" max="7171" width="11.85546875" style="11" customWidth="1"/>
    <col min="7172" max="7172" width="9.28515625" style="11" customWidth="1"/>
    <col min="7173" max="7173" width="14.140625" style="11" customWidth="1"/>
    <col min="7174" max="7174" width="16.28515625" style="11" customWidth="1"/>
    <col min="7175" max="7424" width="9.140625" style="11"/>
    <col min="7425" max="7425" width="7.42578125" style="11" customWidth="1"/>
    <col min="7426" max="7426" width="118.140625" style="11" customWidth="1"/>
    <col min="7427" max="7427" width="11.85546875" style="11" customWidth="1"/>
    <col min="7428" max="7428" width="9.28515625" style="11" customWidth="1"/>
    <col min="7429" max="7429" width="14.140625" style="11" customWidth="1"/>
    <col min="7430" max="7430" width="16.28515625" style="11" customWidth="1"/>
    <col min="7431" max="7680" width="9.140625" style="11"/>
    <col min="7681" max="7681" width="7.42578125" style="11" customWidth="1"/>
    <col min="7682" max="7682" width="118.140625" style="11" customWidth="1"/>
    <col min="7683" max="7683" width="11.85546875" style="11" customWidth="1"/>
    <col min="7684" max="7684" width="9.28515625" style="11" customWidth="1"/>
    <col min="7685" max="7685" width="14.140625" style="11" customWidth="1"/>
    <col min="7686" max="7686" width="16.28515625" style="11" customWidth="1"/>
    <col min="7687" max="7936" width="9.140625" style="11"/>
    <col min="7937" max="7937" width="7.42578125" style="11" customWidth="1"/>
    <col min="7938" max="7938" width="118.140625" style="11" customWidth="1"/>
    <col min="7939" max="7939" width="11.85546875" style="11" customWidth="1"/>
    <col min="7940" max="7940" width="9.28515625" style="11" customWidth="1"/>
    <col min="7941" max="7941" width="14.140625" style="11" customWidth="1"/>
    <col min="7942" max="7942" width="16.28515625" style="11" customWidth="1"/>
    <col min="7943" max="8192" width="9.140625" style="11"/>
    <col min="8193" max="8193" width="7.42578125" style="11" customWidth="1"/>
    <col min="8194" max="8194" width="118.140625" style="11" customWidth="1"/>
    <col min="8195" max="8195" width="11.85546875" style="11" customWidth="1"/>
    <col min="8196" max="8196" width="9.28515625" style="11" customWidth="1"/>
    <col min="8197" max="8197" width="14.140625" style="11" customWidth="1"/>
    <col min="8198" max="8198" width="16.28515625" style="11" customWidth="1"/>
    <col min="8199" max="8448" width="9.140625" style="11"/>
    <col min="8449" max="8449" width="7.42578125" style="11" customWidth="1"/>
    <col min="8450" max="8450" width="118.140625" style="11" customWidth="1"/>
    <col min="8451" max="8451" width="11.85546875" style="11" customWidth="1"/>
    <col min="8452" max="8452" width="9.28515625" style="11" customWidth="1"/>
    <col min="8453" max="8453" width="14.140625" style="11" customWidth="1"/>
    <col min="8454" max="8454" width="16.28515625" style="11" customWidth="1"/>
    <col min="8455" max="8704" width="9.140625" style="11"/>
    <col min="8705" max="8705" width="7.42578125" style="11" customWidth="1"/>
    <col min="8706" max="8706" width="118.140625" style="11" customWidth="1"/>
    <col min="8707" max="8707" width="11.85546875" style="11" customWidth="1"/>
    <col min="8708" max="8708" width="9.28515625" style="11" customWidth="1"/>
    <col min="8709" max="8709" width="14.140625" style="11" customWidth="1"/>
    <col min="8710" max="8710" width="16.28515625" style="11" customWidth="1"/>
    <col min="8711" max="8960" width="9.140625" style="11"/>
    <col min="8961" max="8961" width="7.42578125" style="11" customWidth="1"/>
    <col min="8962" max="8962" width="118.140625" style="11" customWidth="1"/>
    <col min="8963" max="8963" width="11.85546875" style="11" customWidth="1"/>
    <col min="8964" max="8964" width="9.28515625" style="11" customWidth="1"/>
    <col min="8965" max="8965" width="14.140625" style="11" customWidth="1"/>
    <col min="8966" max="8966" width="16.28515625" style="11" customWidth="1"/>
    <col min="8967" max="9216" width="9.140625" style="11"/>
    <col min="9217" max="9217" width="7.42578125" style="11" customWidth="1"/>
    <col min="9218" max="9218" width="118.140625" style="11" customWidth="1"/>
    <col min="9219" max="9219" width="11.85546875" style="11" customWidth="1"/>
    <col min="9220" max="9220" width="9.28515625" style="11" customWidth="1"/>
    <col min="9221" max="9221" width="14.140625" style="11" customWidth="1"/>
    <col min="9222" max="9222" width="16.28515625" style="11" customWidth="1"/>
    <col min="9223" max="9472" width="9.140625" style="11"/>
    <col min="9473" max="9473" width="7.42578125" style="11" customWidth="1"/>
    <col min="9474" max="9474" width="118.140625" style="11" customWidth="1"/>
    <col min="9475" max="9475" width="11.85546875" style="11" customWidth="1"/>
    <col min="9476" max="9476" width="9.28515625" style="11" customWidth="1"/>
    <col min="9477" max="9477" width="14.140625" style="11" customWidth="1"/>
    <col min="9478" max="9478" width="16.28515625" style="11" customWidth="1"/>
    <col min="9479" max="9728" width="9.140625" style="11"/>
    <col min="9729" max="9729" width="7.42578125" style="11" customWidth="1"/>
    <col min="9730" max="9730" width="118.140625" style="11" customWidth="1"/>
    <col min="9731" max="9731" width="11.85546875" style="11" customWidth="1"/>
    <col min="9732" max="9732" width="9.28515625" style="11" customWidth="1"/>
    <col min="9733" max="9733" width="14.140625" style="11" customWidth="1"/>
    <col min="9734" max="9734" width="16.28515625" style="11" customWidth="1"/>
    <col min="9735" max="9984" width="9.140625" style="11"/>
    <col min="9985" max="9985" width="7.42578125" style="11" customWidth="1"/>
    <col min="9986" max="9986" width="118.140625" style="11" customWidth="1"/>
    <col min="9987" max="9987" width="11.85546875" style="11" customWidth="1"/>
    <col min="9988" max="9988" width="9.28515625" style="11" customWidth="1"/>
    <col min="9989" max="9989" width="14.140625" style="11" customWidth="1"/>
    <col min="9990" max="9990" width="16.28515625" style="11" customWidth="1"/>
    <col min="9991" max="10240" width="9.140625" style="11"/>
    <col min="10241" max="10241" width="7.42578125" style="11" customWidth="1"/>
    <col min="10242" max="10242" width="118.140625" style="11" customWidth="1"/>
    <col min="10243" max="10243" width="11.85546875" style="11" customWidth="1"/>
    <col min="10244" max="10244" width="9.28515625" style="11" customWidth="1"/>
    <col min="10245" max="10245" width="14.140625" style="11" customWidth="1"/>
    <col min="10246" max="10246" width="16.28515625" style="11" customWidth="1"/>
    <col min="10247" max="10496" width="9.140625" style="11"/>
    <col min="10497" max="10497" width="7.42578125" style="11" customWidth="1"/>
    <col min="10498" max="10498" width="118.140625" style="11" customWidth="1"/>
    <col min="10499" max="10499" width="11.85546875" style="11" customWidth="1"/>
    <col min="10500" max="10500" width="9.28515625" style="11" customWidth="1"/>
    <col min="10501" max="10501" width="14.140625" style="11" customWidth="1"/>
    <col min="10502" max="10502" width="16.28515625" style="11" customWidth="1"/>
    <col min="10503" max="10752" width="9.140625" style="11"/>
    <col min="10753" max="10753" width="7.42578125" style="11" customWidth="1"/>
    <col min="10754" max="10754" width="118.140625" style="11" customWidth="1"/>
    <col min="10755" max="10755" width="11.85546875" style="11" customWidth="1"/>
    <col min="10756" max="10756" width="9.28515625" style="11" customWidth="1"/>
    <col min="10757" max="10757" width="14.140625" style="11" customWidth="1"/>
    <col min="10758" max="10758" width="16.28515625" style="11" customWidth="1"/>
    <col min="10759" max="11008" width="9.140625" style="11"/>
    <col min="11009" max="11009" width="7.42578125" style="11" customWidth="1"/>
    <col min="11010" max="11010" width="118.140625" style="11" customWidth="1"/>
    <col min="11011" max="11011" width="11.85546875" style="11" customWidth="1"/>
    <col min="11012" max="11012" width="9.28515625" style="11" customWidth="1"/>
    <col min="11013" max="11013" width="14.140625" style="11" customWidth="1"/>
    <col min="11014" max="11014" width="16.28515625" style="11" customWidth="1"/>
    <col min="11015" max="11264" width="9.140625" style="11"/>
    <col min="11265" max="11265" width="7.42578125" style="11" customWidth="1"/>
    <col min="11266" max="11266" width="118.140625" style="11" customWidth="1"/>
    <col min="11267" max="11267" width="11.85546875" style="11" customWidth="1"/>
    <col min="11268" max="11268" width="9.28515625" style="11" customWidth="1"/>
    <col min="11269" max="11269" width="14.140625" style="11" customWidth="1"/>
    <col min="11270" max="11270" width="16.28515625" style="11" customWidth="1"/>
    <col min="11271" max="11520" width="9.140625" style="11"/>
    <col min="11521" max="11521" width="7.42578125" style="11" customWidth="1"/>
    <col min="11522" max="11522" width="118.140625" style="11" customWidth="1"/>
    <col min="11523" max="11523" width="11.85546875" style="11" customWidth="1"/>
    <col min="11524" max="11524" width="9.28515625" style="11" customWidth="1"/>
    <col min="11525" max="11525" width="14.140625" style="11" customWidth="1"/>
    <col min="11526" max="11526" width="16.28515625" style="11" customWidth="1"/>
    <col min="11527" max="11776" width="9.140625" style="11"/>
    <col min="11777" max="11777" width="7.42578125" style="11" customWidth="1"/>
    <col min="11778" max="11778" width="118.140625" style="11" customWidth="1"/>
    <col min="11779" max="11779" width="11.85546875" style="11" customWidth="1"/>
    <col min="11780" max="11780" width="9.28515625" style="11" customWidth="1"/>
    <col min="11781" max="11781" width="14.140625" style="11" customWidth="1"/>
    <col min="11782" max="11782" width="16.28515625" style="11" customWidth="1"/>
    <col min="11783" max="12032" width="9.140625" style="11"/>
    <col min="12033" max="12033" width="7.42578125" style="11" customWidth="1"/>
    <col min="12034" max="12034" width="118.140625" style="11" customWidth="1"/>
    <col min="12035" max="12035" width="11.85546875" style="11" customWidth="1"/>
    <col min="12036" max="12036" width="9.28515625" style="11" customWidth="1"/>
    <col min="12037" max="12037" width="14.140625" style="11" customWidth="1"/>
    <col min="12038" max="12038" width="16.28515625" style="11" customWidth="1"/>
    <col min="12039" max="12288" width="9.140625" style="11"/>
    <col min="12289" max="12289" width="7.42578125" style="11" customWidth="1"/>
    <col min="12290" max="12290" width="118.140625" style="11" customWidth="1"/>
    <col min="12291" max="12291" width="11.85546875" style="11" customWidth="1"/>
    <col min="12292" max="12292" width="9.28515625" style="11" customWidth="1"/>
    <col min="12293" max="12293" width="14.140625" style="11" customWidth="1"/>
    <col min="12294" max="12294" width="16.28515625" style="11" customWidth="1"/>
    <col min="12295" max="12544" width="9.140625" style="11"/>
    <col min="12545" max="12545" width="7.42578125" style="11" customWidth="1"/>
    <col min="12546" max="12546" width="118.140625" style="11" customWidth="1"/>
    <col min="12547" max="12547" width="11.85546875" style="11" customWidth="1"/>
    <col min="12548" max="12548" width="9.28515625" style="11" customWidth="1"/>
    <col min="12549" max="12549" width="14.140625" style="11" customWidth="1"/>
    <col min="12550" max="12550" width="16.28515625" style="11" customWidth="1"/>
    <col min="12551" max="12800" width="9.140625" style="11"/>
    <col min="12801" max="12801" width="7.42578125" style="11" customWidth="1"/>
    <col min="12802" max="12802" width="118.140625" style="11" customWidth="1"/>
    <col min="12803" max="12803" width="11.85546875" style="11" customWidth="1"/>
    <col min="12804" max="12804" width="9.28515625" style="11" customWidth="1"/>
    <col min="12805" max="12805" width="14.140625" style="11" customWidth="1"/>
    <col min="12806" max="12806" width="16.28515625" style="11" customWidth="1"/>
    <col min="12807" max="13056" width="9.140625" style="11"/>
    <col min="13057" max="13057" width="7.42578125" style="11" customWidth="1"/>
    <col min="13058" max="13058" width="118.140625" style="11" customWidth="1"/>
    <col min="13059" max="13059" width="11.85546875" style="11" customWidth="1"/>
    <col min="13060" max="13060" width="9.28515625" style="11" customWidth="1"/>
    <col min="13061" max="13061" width="14.140625" style="11" customWidth="1"/>
    <col min="13062" max="13062" width="16.28515625" style="11" customWidth="1"/>
    <col min="13063" max="13312" width="9.140625" style="11"/>
    <col min="13313" max="13313" width="7.42578125" style="11" customWidth="1"/>
    <col min="13314" max="13314" width="118.140625" style="11" customWidth="1"/>
    <col min="13315" max="13315" width="11.85546875" style="11" customWidth="1"/>
    <col min="13316" max="13316" width="9.28515625" style="11" customWidth="1"/>
    <col min="13317" max="13317" width="14.140625" style="11" customWidth="1"/>
    <col min="13318" max="13318" width="16.28515625" style="11" customWidth="1"/>
    <col min="13319" max="13568" width="9.140625" style="11"/>
    <col min="13569" max="13569" width="7.42578125" style="11" customWidth="1"/>
    <col min="13570" max="13570" width="118.140625" style="11" customWidth="1"/>
    <col min="13571" max="13571" width="11.85546875" style="11" customWidth="1"/>
    <col min="13572" max="13572" width="9.28515625" style="11" customWidth="1"/>
    <col min="13573" max="13573" width="14.140625" style="11" customWidth="1"/>
    <col min="13574" max="13574" width="16.28515625" style="11" customWidth="1"/>
    <col min="13575" max="13824" width="9.140625" style="11"/>
    <col min="13825" max="13825" width="7.42578125" style="11" customWidth="1"/>
    <col min="13826" max="13826" width="118.140625" style="11" customWidth="1"/>
    <col min="13827" max="13827" width="11.85546875" style="11" customWidth="1"/>
    <col min="13828" max="13828" width="9.28515625" style="11" customWidth="1"/>
    <col min="13829" max="13829" width="14.140625" style="11" customWidth="1"/>
    <col min="13830" max="13830" width="16.28515625" style="11" customWidth="1"/>
    <col min="13831" max="14080" width="9.140625" style="11"/>
    <col min="14081" max="14081" width="7.42578125" style="11" customWidth="1"/>
    <col min="14082" max="14082" width="118.140625" style="11" customWidth="1"/>
    <col min="14083" max="14083" width="11.85546875" style="11" customWidth="1"/>
    <col min="14084" max="14084" width="9.28515625" style="11" customWidth="1"/>
    <col min="14085" max="14085" width="14.140625" style="11" customWidth="1"/>
    <col min="14086" max="14086" width="16.28515625" style="11" customWidth="1"/>
    <col min="14087" max="14336" width="9.140625" style="11"/>
    <col min="14337" max="14337" width="7.42578125" style="11" customWidth="1"/>
    <col min="14338" max="14338" width="118.140625" style="11" customWidth="1"/>
    <col min="14339" max="14339" width="11.85546875" style="11" customWidth="1"/>
    <col min="14340" max="14340" width="9.28515625" style="11" customWidth="1"/>
    <col min="14341" max="14341" width="14.140625" style="11" customWidth="1"/>
    <col min="14342" max="14342" width="16.28515625" style="11" customWidth="1"/>
    <col min="14343" max="14592" width="9.140625" style="11"/>
    <col min="14593" max="14593" width="7.42578125" style="11" customWidth="1"/>
    <col min="14594" max="14594" width="118.140625" style="11" customWidth="1"/>
    <col min="14595" max="14595" width="11.85546875" style="11" customWidth="1"/>
    <col min="14596" max="14596" width="9.28515625" style="11" customWidth="1"/>
    <col min="14597" max="14597" width="14.140625" style="11" customWidth="1"/>
    <col min="14598" max="14598" width="16.28515625" style="11" customWidth="1"/>
    <col min="14599" max="14848" width="9.140625" style="11"/>
    <col min="14849" max="14849" width="7.42578125" style="11" customWidth="1"/>
    <col min="14850" max="14850" width="118.140625" style="11" customWidth="1"/>
    <col min="14851" max="14851" width="11.85546875" style="11" customWidth="1"/>
    <col min="14852" max="14852" width="9.28515625" style="11" customWidth="1"/>
    <col min="14853" max="14853" width="14.140625" style="11" customWidth="1"/>
    <col min="14854" max="14854" width="16.28515625" style="11" customWidth="1"/>
    <col min="14855" max="15104" width="9.140625" style="11"/>
    <col min="15105" max="15105" width="7.42578125" style="11" customWidth="1"/>
    <col min="15106" max="15106" width="118.140625" style="11" customWidth="1"/>
    <col min="15107" max="15107" width="11.85546875" style="11" customWidth="1"/>
    <col min="15108" max="15108" width="9.28515625" style="11" customWidth="1"/>
    <col min="15109" max="15109" width="14.140625" style="11" customWidth="1"/>
    <col min="15110" max="15110" width="16.28515625" style="11" customWidth="1"/>
    <col min="15111" max="15360" width="9.140625" style="11"/>
    <col min="15361" max="15361" width="7.42578125" style="11" customWidth="1"/>
    <col min="15362" max="15362" width="118.140625" style="11" customWidth="1"/>
    <col min="15363" max="15363" width="11.85546875" style="11" customWidth="1"/>
    <col min="15364" max="15364" width="9.28515625" style="11" customWidth="1"/>
    <col min="15365" max="15365" width="14.140625" style="11" customWidth="1"/>
    <col min="15366" max="15366" width="16.28515625" style="11" customWidth="1"/>
    <col min="15367" max="15616" width="9.140625" style="11"/>
    <col min="15617" max="15617" width="7.42578125" style="11" customWidth="1"/>
    <col min="15618" max="15618" width="118.140625" style="11" customWidth="1"/>
    <col min="15619" max="15619" width="11.85546875" style="11" customWidth="1"/>
    <col min="15620" max="15620" width="9.28515625" style="11" customWidth="1"/>
    <col min="15621" max="15621" width="14.140625" style="11" customWidth="1"/>
    <col min="15622" max="15622" width="16.28515625" style="11" customWidth="1"/>
    <col min="15623" max="15872" width="9.140625" style="11"/>
    <col min="15873" max="15873" width="7.42578125" style="11" customWidth="1"/>
    <col min="15874" max="15874" width="118.140625" style="11" customWidth="1"/>
    <col min="15875" max="15875" width="11.85546875" style="11" customWidth="1"/>
    <col min="15876" max="15876" width="9.28515625" style="11" customWidth="1"/>
    <col min="15877" max="15877" width="14.140625" style="11" customWidth="1"/>
    <col min="15878" max="15878" width="16.28515625" style="11" customWidth="1"/>
    <col min="15879" max="16128" width="9.140625" style="11"/>
    <col min="16129" max="16129" width="7.42578125" style="11" customWidth="1"/>
    <col min="16130" max="16130" width="118.140625" style="11" customWidth="1"/>
    <col min="16131" max="16131" width="11.85546875" style="11" customWidth="1"/>
    <col min="16132" max="16132" width="9.28515625" style="11" customWidth="1"/>
    <col min="16133" max="16133" width="14.140625" style="11" customWidth="1"/>
    <col min="16134" max="16134" width="16.28515625" style="11" customWidth="1"/>
    <col min="16135" max="16384" width="9.140625" style="11"/>
  </cols>
  <sheetData>
    <row r="1" spans="1:6" s="6" customFormat="1" ht="20.25" customHeight="1" x14ac:dyDescent="0.3">
      <c r="A1" s="3" t="s">
        <v>51</v>
      </c>
      <c r="B1" s="4"/>
      <c r="C1" s="5"/>
      <c r="D1" s="5"/>
      <c r="E1" s="43"/>
      <c r="F1" s="5"/>
    </row>
    <row r="2" spans="1:6" s="6" customFormat="1" ht="20.25" customHeight="1" x14ac:dyDescent="0.3">
      <c r="A2" s="3" t="s">
        <v>52</v>
      </c>
      <c r="B2" s="4"/>
      <c r="C2" s="5"/>
      <c r="D2" s="5"/>
      <c r="E2" s="43"/>
      <c r="F2" s="5"/>
    </row>
    <row r="3" spans="1:6" s="6" customFormat="1" ht="21" customHeight="1" x14ac:dyDescent="0.2">
      <c r="A3" s="7" t="s">
        <v>993</v>
      </c>
      <c r="B3" s="4"/>
      <c r="C3" s="5"/>
      <c r="D3" s="5"/>
      <c r="E3" s="43"/>
      <c r="F3" s="5"/>
    </row>
    <row r="4" spans="1:6" ht="12.75" customHeight="1" x14ac:dyDescent="0.2">
      <c r="C4" s="10"/>
      <c r="D4" s="10"/>
      <c r="E4" s="44"/>
      <c r="F4" s="10"/>
    </row>
    <row r="5" spans="1:6" s="17" customFormat="1" ht="27.75" customHeight="1" x14ac:dyDescent="0.2">
      <c r="A5" s="12"/>
      <c r="B5" s="13" t="s">
        <v>109</v>
      </c>
      <c r="C5" s="14" t="s">
        <v>53</v>
      </c>
      <c r="D5" s="12" t="s">
        <v>54</v>
      </c>
      <c r="E5" s="15" t="s">
        <v>55</v>
      </c>
      <c r="F5" s="16" t="s">
        <v>56</v>
      </c>
    </row>
    <row r="6" spans="1:6" s="23" customFormat="1" ht="60" customHeight="1" x14ac:dyDescent="0.2">
      <c r="A6" s="18">
        <v>206</v>
      </c>
      <c r="B6" s="19" t="s">
        <v>114</v>
      </c>
      <c r="C6" s="39">
        <v>139.5</v>
      </c>
      <c r="D6" s="21" t="s">
        <v>61</v>
      </c>
      <c r="E6" s="221"/>
      <c r="F6" s="224">
        <f>C6*E6</f>
        <v>0</v>
      </c>
    </row>
    <row r="7" spans="1:6" s="23" customFormat="1" ht="45" customHeight="1" x14ac:dyDescent="0.2">
      <c r="A7" s="18">
        <v>207</v>
      </c>
      <c r="B7" s="19" t="s">
        <v>163</v>
      </c>
      <c r="C7" s="39">
        <v>2.9</v>
      </c>
      <c r="D7" s="21" t="s">
        <v>66</v>
      </c>
      <c r="E7" s="221"/>
      <c r="F7" s="224">
        <f t="shared" ref="F7:F19" si="0">C7*E7</f>
        <v>0</v>
      </c>
    </row>
    <row r="8" spans="1:6" s="23" customFormat="1" ht="35.1" customHeight="1" x14ac:dyDescent="0.2">
      <c r="A8" s="220">
        <v>208</v>
      </c>
      <c r="B8" s="19" t="s">
        <v>115</v>
      </c>
      <c r="C8" s="39">
        <v>2.9</v>
      </c>
      <c r="D8" s="21" t="s">
        <v>66</v>
      </c>
      <c r="E8" s="221"/>
      <c r="F8" s="224">
        <f t="shared" si="0"/>
        <v>0</v>
      </c>
    </row>
    <row r="9" spans="1:6" s="23" customFormat="1" ht="35.1" customHeight="1" x14ac:dyDescent="0.2">
      <c r="A9" s="220">
        <v>209</v>
      </c>
      <c r="B9" s="19" t="s">
        <v>116</v>
      </c>
      <c r="C9" s="39">
        <v>2.9</v>
      </c>
      <c r="D9" s="21" t="s">
        <v>66</v>
      </c>
      <c r="E9" s="221"/>
      <c r="F9" s="224">
        <f t="shared" si="0"/>
        <v>0</v>
      </c>
    </row>
    <row r="10" spans="1:6" s="23" customFormat="1" ht="35.1" customHeight="1" x14ac:dyDescent="0.2">
      <c r="A10" s="220">
        <v>210</v>
      </c>
      <c r="B10" s="19" t="s">
        <v>164</v>
      </c>
      <c r="C10" s="39">
        <v>2.9</v>
      </c>
      <c r="D10" s="21" t="s">
        <v>66</v>
      </c>
      <c r="E10" s="221"/>
      <c r="F10" s="224">
        <f t="shared" si="0"/>
        <v>0</v>
      </c>
    </row>
    <row r="11" spans="1:6" s="23" customFormat="1" ht="96" customHeight="1" x14ac:dyDescent="0.2">
      <c r="A11" s="220">
        <v>211</v>
      </c>
      <c r="B11" s="139" t="s">
        <v>113</v>
      </c>
      <c r="C11" s="20">
        <v>307</v>
      </c>
      <c r="D11" s="18" t="s">
        <v>61</v>
      </c>
      <c r="E11" s="221"/>
      <c r="F11" s="224">
        <f t="shared" si="0"/>
        <v>0</v>
      </c>
    </row>
    <row r="12" spans="1:6" s="23" customFormat="1" ht="35.1" customHeight="1" x14ac:dyDescent="0.2">
      <c r="A12" s="220">
        <v>212</v>
      </c>
      <c r="B12" s="19" t="s">
        <v>117</v>
      </c>
      <c r="C12" s="39">
        <v>0.2</v>
      </c>
      <c r="D12" s="21" t="s">
        <v>59</v>
      </c>
      <c r="E12" s="221"/>
      <c r="F12" s="224">
        <f t="shared" si="0"/>
        <v>0</v>
      </c>
    </row>
    <row r="13" spans="1:6" s="23" customFormat="1" ht="35.1" customHeight="1" x14ac:dyDescent="0.2">
      <c r="A13" s="220">
        <v>213</v>
      </c>
      <c r="B13" s="19" t="s">
        <v>112</v>
      </c>
      <c r="C13" s="39">
        <v>0.2</v>
      </c>
      <c r="D13" s="21" t="s">
        <v>59</v>
      </c>
      <c r="E13" s="221"/>
      <c r="F13" s="224">
        <f t="shared" si="0"/>
        <v>0</v>
      </c>
    </row>
    <row r="14" spans="1:6" s="23" customFormat="1" ht="35.1" customHeight="1" x14ac:dyDescent="0.2">
      <c r="A14" s="220">
        <v>214</v>
      </c>
      <c r="B14" s="19" t="s">
        <v>111</v>
      </c>
      <c r="C14" s="39">
        <v>0.2</v>
      </c>
      <c r="D14" s="21" t="s">
        <v>59</v>
      </c>
      <c r="E14" s="221"/>
      <c r="F14" s="224">
        <f t="shared" si="0"/>
        <v>0</v>
      </c>
    </row>
    <row r="15" spans="1:6" s="23" customFormat="1" ht="73.5" customHeight="1" x14ac:dyDescent="0.2">
      <c r="A15" s="220">
        <v>215</v>
      </c>
      <c r="B15" s="19" t="s">
        <v>133</v>
      </c>
      <c r="C15" s="20">
        <v>1</v>
      </c>
      <c r="D15" s="21" t="s">
        <v>65</v>
      </c>
      <c r="E15" s="221"/>
      <c r="F15" s="224">
        <f t="shared" si="0"/>
        <v>0</v>
      </c>
    </row>
    <row r="16" spans="1:6" s="23" customFormat="1" ht="35.1" customHeight="1" x14ac:dyDescent="0.2">
      <c r="A16" s="220">
        <v>216</v>
      </c>
      <c r="B16" s="140" t="s">
        <v>134</v>
      </c>
      <c r="C16" s="138">
        <v>36</v>
      </c>
      <c r="D16" s="40" t="s">
        <v>64</v>
      </c>
      <c r="E16" s="223"/>
      <c r="F16" s="224">
        <f t="shared" si="0"/>
        <v>0</v>
      </c>
    </row>
    <row r="17" spans="1:6" s="23" customFormat="1" ht="45" customHeight="1" x14ac:dyDescent="0.2">
      <c r="A17" s="220">
        <v>217</v>
      </c>
      <c r="B17" s="9" t="s">
        <v>162</v>
      </c>
      <c r="C17" s="138">
        <v>36</v>
      </c>
      <c r="D17" s="40" t="s">
        <v>64</v>
      </c>
      <c r="E17" s="223"/>
      <c r="F17" s="224">
        <f t="shared" si="0"/>
        <v>0</v>
      </c>
    </row>
    <row r="18" spans="1:6" s="23" customFormat="1" ht="35.1" customHeight="1" x14ac:dyDescent="0.2">
      <c r="A18" s="220">
        <v>218</v>
      </c>
      <c r="B18" s="140" t="s">
        <v>235</v>
      </c>
      <c r="C18" s="138">
        <v>279</v>
      </c>
      <c r="D18" s="40" t="s">
        <v>61</v>
      </c>
      <c r="E18" s="223"/>
      <c r="F18" s="224">
        <f t="shared" si="0"/>
        <v>0</v>
      </c>
    </row>
    <row r="19" spans="1:6" s="23" customFormat="1" ht="35.1" customHeight="1" thickBot="1" x14ac:dyDescent="0.25">
      <c r="A19" s="220">
        <v>219</v>
      </c>
      <c r="B19" s="19" t="s">
        <v>443</v>
      </c>
      <c r="C19" s="39">
        <v>29.3</v>
      </c>
      <c r="D19" s="21" t="s">
        <v>66</v>
      </c>
      <c r="E19" s="221"/>
      <c r="F19" s="224">
        <f t="shared" si="0"/>
        <v>0</v>
      </c>
    </row>
    <row r="20" spans="1:6" s="23" customFormat="1" ht="27.75" customHeight="1" thickBot="1" x14ac:dyDescent="0.25">
      <c r="A20" s="24"/>
      <c r="B20" s="25" t="s">
        <v>110</v>
      </c>
      <c r="C20" s="26"/>
      <c r="D20" s="27"/>
      <c r="E20" s="28"/>
      <c r="F20" s="227">
        <f>SUM(F6:F19)</f>
        <v>0</v>
      </c>
    </row>
    <row r="21" spans="1:6" x14ac:dyDescent="0.2">
      <c r="A21" s="18"/>
      <c r="B21" s="29"/>
      <c r="C21" s="18"/>
      <c r="D21" s="21"/>
      <c r="E21" s="30"/>
      <c r="F21" s="22"/>
    </row>
    <row r="29" spans="1:6" s="31" customFormat="1" x14ac:dyDescent="0.2">
      <c r="A29" s="8"/>
      <c r="B29" s="11"/>
      <c r="C29" s="11"/>
      <c r="D29" s="11"/>
      <c r="F29" s="41"/>
    </row>
  </sheetData>
  <sheetProtection password="CC4E" sheet="1" objects="1" scenarios="1"/>
  <pageMargins left="0.7" right="0.7" top="0.78740157499999996" bottom="0.78740157499999996" header="0.3" footer="0.3"/>
  <pageSetup paperSize="9" scale="75" orientation="landscape" r:id="rId1"/>
  <ignoredErrors>
    <ignoredError sqref="F6:F18" unlockedFormula="1"/>
  </ignoredError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0"/>
  <sheetViews>
    <sheetView view="pageBreakPreview" zoomScale="115" zoomScaleNormal="100" zoomScaleSheetLayoutView="115" workbookViewId="0">
      <selection activeCell="E7" sqref="E7"/>
    </sheetView>
  </sheetViews>
  <sheetFormatPr defaultRowHeight="12.75" x14ac:dyDescent="0.2"/>
  <cols>
    <col min="1" max="1" width="7.42578125" style="8" customWidth="1"/>
    <col min="2" max="2" width="118.140625" style="9" customWidth="1"/>
    <col min="3" max="3" width="11.85546875" style="40" customWidth="1"/>
    <col min="4" max="4" width="9.28515625" style="40" customWidth="1"/>
    <col min="5" max="5" width="14.140625" style="31" customWidth="1"/>
    <col min="6" max="6" width="16.28515625" style="41" customWidth="1"/>
    <col min="7" max="256" width="9.140625" style="11"/>
    <col min="257" max="257" width="7.42578125" style="11" customWidth="1"/>
    <col min="258" max="258" width="118.140625" style="11" customWidth="1"/>
    <col min="259" max="259" width="11.85546875" style="11" customWidth="1"/>
    <col min="260" max="260" width="9.28515625" style="11" customWidth="1"/>
    <col min="261" max="261" width="14.140625" style="11" customWidth="1"/>
    <col min="262" max="262" width="16.28515625" style="11" customWidth="1"/>
    <col min="263" max="512" width="9.140625" style="11"/>
    <col min="513" max="513" width="7.42578125" style="11" customWidth="1"/>
    <col min="514" max="514" width="118.140625" style="11" customWidth="1"/>
    <col min="515" max="515" width="11.85546875" style="11" customWidth="1"/>
    <col min="516" max="516" width="9.28515625" style="11" customWidth="1"/>
    <col min="517" max="517" width="14.140625" style="11" customWidth="1"/>
    <col min="518" max="518" width="16.28515625" style="11" customWidth="1"/>
    <col min="519" max="768" width="9.140625" style="11"/>
    <col min="769" max="769" width="7.42578125" style="11" customWidth="1"/>
    <col min="770" max="770" width="118.140625" style="11" customWidth="1"/>
    <col min="771" max="771" width="11.85546875" style="11" customWidth="1"/>
    <col min="772" max="772" width="9.28515625" style="11" customWidth="1"/>
    <col min="773" max="773" width="14.140625" style="11" customWidth="1"/>
    <col min="774" max="774" width="16.28515625" style="11" customWidth="1"/>
    <col min="775" max="1024" width="9.140625" style="11"/>
    <col min="1025" max="1025" width="7.42578125" style="11" customWidth="1"/>
    <col min="1026" max="1026" width="118.140625" style="11" customWidth="1"/>
    <col min="1027" max="1027" width="11.85546875" style="11" customWidth="1"/>
    <col min="1028" max="1028" width="9.28515625" style="11" customWidth="1"/>
    <col min="1029" max="1029" width="14.140625" style="11" customWidth="1"/>
    <col min="1030" max="1030" width="16.28515625" style="11" customWidth="1"/>
    <col min="1031" max="1280" width="9.140625" style="11"/>
    <col min="1281" max="1281" width="7.42578125" style="11" customWidth="1"/>
    <col min="1282" max="1282" width="118.140625" style="11" customWidth="1"/>
    <col min="1283" max="1283" width="11.85546875" style="11" customWidth="1"/>
    <col min="1284" max="1284" width="9.28515625" style="11" customWidth="1"/>
    <col min="1285" max="1285" width="14.140625" style="11" customWidth="1"/>
    <col min="1286" max="1286" width="16.28515625" style="11" customWidth="1"/>
    <col min="1287" max="1536" width="9.140625" style="11"/>
    <col min="1537" max="1537" width="7.42578125" style="11" customWidth="1"/>
    <col min="1538" max="1538" width="118.140625" style="11" customWidth="1"/>
    <col min="1539" max="1539" width="11.85546875" style="11" customWidth="1"/>
    <col min="1540" max="1540" width="9.28515625" style="11" customWidth="1"/>
    <col min="1541" max="1541" width="14.140625" style="11" customWidth="1"/>
    <col min="1542" max="1542" width="16.28515625" style="11" customWidth="1"/>
    <col min="1543" max="1792" width="9.140625" style="11"/>
    <col min="1793" max="1793" width="7.42578125" style="11" customWidth="1"/>
    <col min="1794" max="1794" width="118.140625" style="11" customWidth="1"/>
    <col min="1795" max="1795" width="11.85546875" style="11" customWidth="1"/>
    <col min="1796" max="1796" width="9.28515625" style="11" customWidth="1"/>
    <col min="1797" max="1797" width="14.140625" style="11" customWidth="1"/>
    <col min="1798" max="1798" width="16.28515625" style="11" customWidth="1"/>
    <col min="1799" max="2048" width="9.140625" style="11"/>
    <col min="2049" max="2049" width="7.42578125" style="11" customWidth="1"/>
    <col min="2050" max="2050" width="118.140625" style="11" customWidth="1"/>
    <col min="2051" max="2051" width="11.85546875" style="11" customWidth="1"/>
    <col min="2052" max="2052" width="9.28515625" style="11" customWidth="1"/>
    <col min="2053" max="2053" width="14.140625" style="11" customWidth="1"/>
    <col min="2054" max="2054" width="16.28515625" style="11" customWidth="1"/>
    <col min="2055" max="2304" width="9.140625" style="11"/>
    <col min="2305" max="2305" width="7.42578125" style="11" customWidth="1"/>
    <col min="2306" max="2306" width="118.140625" style="11" customWidth="1"/>
    <col min="2307" max="2307" width="11.85546875" style="11" customWidth="1"/>
    <col min="2308" max="2308" width="9.28515625" style="11" customWidth="1"/>
    <col min="2309" max="2309" width="14.140625" style="11" customWidth="1"/>
    <col min="2310" max="2310" width="16.28515625" style="11" customWidth="1"/>
    <col min="2311" max="2560" width="9.140625" style="11"/>
    <col min="2561" max="2561" width="7.42578125" style="11" customWidth="1"/>
    <col min="2562" max="2562" width="118.140625" style="11" customWidth="1"/>
    <col min="2563" max="2563" width="11.85546875" style="11" customWidth="1"/>
    <col min="2564" max="2564" width="9.28515625" style="11" customWidth="1"/>
    <col min="2565" max="2565" width="14.140625" style="11" customWidth="1"/>
    <col min="2566" max="2566" width="16.28515625" style="11" customWidth="1"/>
    <col min="2567" max="2816" width="9.140625" style="11"/>
    <col min="2817" max="2817" width="7.42578125" style="11" customWidth="1"/>
    <col min="2818" max="2818" width="118.140625" style="11" customWidth="1"/>
    <col min="2819" max="2819" width="11.85546875" style="11" customWidth="1"/>
    <col min="2820" max="2820" width="9.28515625" style="11" customWidth="1"/>
    <col min="2821" max="2821" width="14.140625" style="11" customWidth="1"/>
    <col min="2822" max="2822" width="16.28515625" style="11" customWidth="1"/>
    <col min="2823" max="3072" width="9.140625" style="11"/>
    <col min="3073" max="3073" width="7.42578125" style="11" customWidth="1"/>
    <col min="3074" max="3074" width="118.140625" style="11" customWidth="1"/>
    <col min="3075" max="3075" width="11.85546875" style="11" customWidth="1"/>
    <col min="3076" max="3076" width="9.28515625" style="11" customWidth="1"/>
    <col min="3077" max="3077" width="14.140625" style="11" customWidth="1"/>
    <col min="3078" max="3078" width="16.28515625" style="11" customWidth="1"/>
    <col min="3079" max="3328" width="9.140625" style="11"/>
    <col min="3329" max="3329" width="7.42578125" style="11" customWidth="1"/>
    <col min="3330" max="3330" width="118.140625" style="11" customWidth="1"/>
    <col min="3331" max="3331" width="11.85546875" style="11" customWidth="1"/>
    <col min="3332" max="3332" width="9.28515625" style="11" customWidth="1"/>
    <col min="3333" max="3333" width="14.140625" style="11" customWidth="1"/>
    <col min="3334" max="3334" width="16.28515625" style="11" customWidth="1"/>
    <col min="3335" max="3584" width="9.140625" style="11"/>
    <col min="3585" max="3585" width="7.42578125" style="11" customWidth="1"/>
    <col min="3586" max="3586" width="118.140625" style="11" customWidth="1"/>
    <col min="3587" max="3587" width="11.85546875" style="11" customWidth="1"/>
    <col min="3588" max="3588" width="9.28515625" style="11" customWidth="1"/>
    <col min="3589" max="3589" width="14.140625" style="11" customWidth="1"/>
    <col min="3590" max="3590" width="16.28515625" style="11" customWidth="1"/>
    <col min="3591" max="3840" width="9.140625" style="11"/>
    <col min="3841" max="3841" width="7.42578125" style="11" customWidth="1"/>
    <col min="3842" max="3842" width="118.140625" style="11" customWidth="1"/>
    <col min="3843" max="3843" width="11.85546875" style="11" customWidth="1"/>
    <col min="3844" max="3844" width="9.28515625" style="11" customWidth="1"/>
    <col min="3845" max="3845" width="14.140625" style="11" customWidth="1"/>
    <col min="3846" max="3846" width="16.28515625" style="11" customWidth="1"/>
    <col min="3847" max="4096" width="9.140625" style="11"/>
    <col min="4097" max="4097" width="7.42578125" style="11" customWidth="1"/>
    <col min="4098" max="4098" width="118.140625" style="11" customWidth="1"/>
    <col min="4099" max="4099" width="11.85546875" style="11" customWidth="1"/>
    <col min="4100" max="4100" width="9.28515625" style="11" customWidth="1"/>
    <col min="4101" max="4101" width="14.140625" style="11" customWidth="1"/>
    <col min="4102" max="4102" width="16.28515625" style="11" customWidth="1"/>
    <col min="4103" max="4352" width="9.140625" style="11"/>
    <col min="4353" max="4353" width="7.42578125" style="11" customWidth="1"/>
    <col min="4354" max="4354" width="118.140625" style="11" customWidth="1"/>
    <col min="4355" max="4355" width="11.85546875" style="11" customWidth="1"/>
    <col min="4356" max="4356" width="9.28515625" style="11" customWidth="1"/>
    <col min="4357" max="4357" width="14.140625" style="11" customWidth="1"/>
    <col min="4358" max="4358" width="16.28515625" style="11" customWidth="1"/>
    <col min="4359" max="4608" width="9.140625" style="11"/>
    <col min="4609" max="4609" width="7.42578125" style="11" customWidth="1"/>
    <col min="4610" max="4610" width="118.140625" style="11" customWidth="1"/>
    <col min="4611" max="4611" width="11.85546875" style="11" customWidth="1"/>
    <col min="4612" max="4612" width="9.28515625" style="11" customWidth="1"/>
    <col min="4613" max="4613" width="14.140625" style="11" customWidth="1"/>
    <col min="4614" max="4614" width="16.28515625" style="11" customWidth="1"/>
    <col min="4615" max="4864" width="9.140625" style="11"/>
    <col min="4865" max="4865" width="7.42578125" style="11" customWidth="1"/>
    <col min="4866" max="4866" width="118.140625" style="11" customWidth="1"/>
    <col min="4867" max="4867" width="11.85546875" style="11" customWidth="1"/>
    <col min="4868" max="4868" width="9.28515625" style="11" customWidth="1"/>
    <col min="4869" max="4869" width="14.140625" style="11" customWidth="1"/>
    <col min="4870" max="4870" width="16.28515625" style="11" customWidth="1"/>
    <col min="4871" max="5120" width="9.140625" style="11"/>
    <col min="5121" max="5121" width="7.42578125" style="11" customWidth="1"/>
    <col min="5122" max="5122" width="118.140625" style="11" customWidth="1"/>
    <col min="5123" max="5123" width="11.85546875" style="11" customWidth="1"/>
    <col min="5124" max="5124" width="9.28515625" style="11" customWidth="1"/>
    <col min="5125" max="5125" width="14.140625" style="11" customWidth="1"/>
    <col min="5126" max="5126" width="16.28515625" style="11" customWidth="1"/>
    <col min="5127" max="5376" width="9.140625" style="11"/>
    <col min="5377" max="5377" width="7.42578125" style="11" customWidth="1"/>
    <col min="5378" max="5378" width="118.140625" style="11" customWidth="1"/>
    <col min="5379" max="5379" width="11.85546875" style="11" customWidth="1"/>
    <col min="5380" max="5380" width="9.28515625" style="11" customWidth="1"/>
    <col min="5381" max="5381" width="14.140625" style="11" customWidth="1"/>
    <col min="5382" max="5382" width="16.28515625" style="11" customWidth="1"/>
    <col min="5383" max="5632" width="9.140625" style="11"/>
    <col min="5633" max="5633" width="7.42578125" style="11" customWidth="1"/>
    <col min="5634" max="5634" width="118.140625" style="11" customWidth="1"/>
    <col min="5635" max="5635" width="11.85546875" style="11" customWidth="1"/>
    <col min="5636" max="5636" width="9.28515625" style="11" customWidth="1"/>
    <col min="5637" max="5637" width="14.140625" style="11" customWidth="1"/>
    <col min="5638" max="5638" width="16.28515625" style="11" customWidth="1"/>
    <col min="5639" max="5888" width="9.140625" style="11"/>
    <col min="5889" max="5889" width="7.42578125" style="11" customWidth="1"/>
    <col min="5890" max="5890" width="118.140625" style="11" customWidth="1"/>
    <col min="5891" max="5891" width="11.85546875" style="11" customWidth="1"/>
    <col min="5892" max="5892" width="9.28515625" style="11" customWidth="1"/>
    <col min="5893" max="5893" width="14.140625" style="11" customWidth="1"/>
    <col min="5894" max="5894" width="16.28515625" style="11" customWidth="1"/>
    <col min="5895" max="6144" width="9.140625" style="11"/>
    <col min="6145" max="6145" width="7.42578125" style="11" customWidth="1"/>
    <col min="6146" max="6146" width="118.140625" style="11" customWidth="1"/>
    <col min="6147" max="6147" width="11.85546875" style="11" customWidth="1"/>
    <col min="6148" max="6148" width="9.28515625" style="11" customWidth="1"/>
    <col min="6149" max="6149" width="14.140625" style="11" customWidth="1"/>
    <col min="6150" max="6150" width="16.28515625" style="11" customWidth="1"/>
    <col min="6151" max="6400" width="9.140625" style="11"/>
    <col min="6401" max="6401" width="7.42578125" style="11" customWidth="1"/>
    <col min="6402" max="6402" width="118.140625" style="11" customWidth="1"/>
    <col min="6403" max="6403" width="11.85546875" style="11" customWidth="1"/>
    <col min="6404" max="6404" width="9.28515625" style="11" customWidth="1"/>
    <col min="6405" max="6405" width="14.140625" style="11" customWidth="1"/>
    <col min="6406" max="6406" width="16.28515625" style="11" customWidth="1"/>
    <col min="6407" max="6656" width="9.140625" style="11"/>
    <col min="6657" max="6657" width="7.42578125" style="11" customWidth="1"/>
    <col min="6658" max="6658" width="118.140625" style="11" customWidth="1"/>
    <col min="6659" max="6659" width="11.85546875" style="11" customWidth="1"/>
    <col min="6660" max="6660" width="9.28515625" style="11" customWidth="1"/>
    <col min="6661" max="6661" width="14.140625" style="11" customWidth="1"/>
    <col min="6662" max="6662" width="16.28515625" style="11" customWidth="1"/>
    <col min="6663" max="6912" width="9.140625" style="11"/>
    <col min="6913" max="6913" width="7.42578125" style="11" customWidth="1"/>
    <col min="6914" max="6914" width="118.140625" style="11" customWidth="1"/>
    <col min="6915" max="6915" width="11.85546875" style="11" customWidth="1"/>
    <col min="6916" max="6916" width="9.28515625" style="11" customWidth="1"/>
    <col min="6917" max="6917" width="14.140625" style="11" customWidth="1"/>
    <col min="6918" max="6918" width="16.28515625" style="11" customWidth="1"/>
    <col min="6919" max="7168" width="9.140625" style="11"/>
    <col min="7169" max="7169" width="7.42578125" style="11" customWidth="1"/>
    <col min="7170" max="7170" width="118.140625" style="11" customWidth="1"/>
    <col min="7171" max="7171" width="11.85546875" style="11" customWidth="1"/>
    <col min="7172" max="7172" width="9.28515625" style="11" customWidth="1"/>
    <col min="7173" max="7173" width="14.140625" style="11" customWidth="1"/>
    <col min="7174" max="7174" width="16.28515625" style="11" customWidth="1"/>
    <col min="7175" max="7424" width="9.140625" style="11"/>
    <col min="7425" max="7425" width="7.42578125" style="11" customWidth="1"/>
    <col min="7426" max="7426" width="118.140625" style="11" customWidth="1"/>
    <col min="7427" max="7427" width="11.85546875" style="11" customWidth="1"/>
    <col min="7428" max="7428" width="9.28515625" style="11" customWidth="1"/>
    <col min="7429" max="7429" width="14.140625" style="11" customWidth="1"/>
    <col min="7430" max="7430" width="16.28515625" style="11" customWidth="1"/>
    <col min="7431" max="7680" width="9.140625" style="11"/>
    <col min="7681" max="7681" width="7.42578125" style="11" customWidth="1"/>
    <col min="7682" max="7682" width="118.140625" style="11" customWidth="1"/>
    <col min="7683" max="7683" width="11.85546875" style="11" customWidth="1"/>
    <col min="7684" max="7684" width="9.28515625" style="11" customWidth="1"/>
    <col min="7685" max="7685" width="14.140625" style="11" customWidth="1"/>
    <col min="7686" max="7686" width="16.28515625" style="11" customWidth="1"/>
    <col min="7687" max="7936" width="9.140625" style="11"/>
    <col min="7937" max="7937" width="7.42578125" style="11" customWidth="1"/>
    <col min="7938" max="7938" width="118.140625" style="11" customWidth="1"/>
    <col min="7939" max="7939" width="11.85546875" style="11" customWidth="1"/>
    <col min="7940" max="7940" width="9.28515625" style="11" customWidth="1"/>
    <col min="7941" max="7941" width="14.140625" style="11" customWidth="1"/>
    <col min="7942" max="7942" width="16.28515625" style="11" customWidth="1"/>
    <col min="7943" max="8192" width="9.140625" style="11"/>
    <col min="8193" max="8193" width="7.42578125" style="11" customWidth="1"/>
    <col min="8194" max="8194" width="118.140625" style="11" customWidth="1"/>
    <col min="8195" max="8195" width="11.85546875" style="11" customWidth="1"/>
    <col min="8196" max="8196" width="9.28515625" style="11" customWidth="1"/>
    <col min="8197" max="8197" width="14.140625" style="11" customWidth="1"/>
    <col min="8198" max="8198" width="16.28515625" style="11" customWidth="1"/>
    <col min="8199" max="8448" width="9.140625" style="11"/>
    <col min="8449" max="8449" width="7.42578125" style="11" customWidth="1"/>
    <col min="8450" max="8450" width="118.140625" style="11" customWidth="1"/>
    <col min="8451" max="8451" width="11.85546875" style="11" customWidth="1"/>
    <col min="8452" max="8452" width="9.28515625" style="11" customWidth="1"/>
    <col min="8453" max="8453" width="14.140625" style="11" customWidth="1"/>
    <col min="8454" max="8454" width="16.28515625" style="11" customWidth="1"/>
    <col min="8455" max="8704" width="9.140625" style="11"/>
    <col min="8705" max="8705" width="7.42578125" style="11" customWidth="1"/>
    <col min="8706" max="8706" width="118.140625" style="11" customWidth="1"/>
    <col min="8707" max="8707" width="11.85546875" style="11" customWidth="1"/>
    <col min="8708" max="8708" width="9.28515625" style="11" customWidth="1"/>
    <col min="8709" max="8709" width="14.140625" style="11" customWidth="1"/>
    <col min="8710" max="8710" width="16.28515625" style="11" customWidth="1"/>
    <col min="8711" max="8960" width="9.140625" style="11"/>
    <col min="8961" max="8961" width="7.42578125" style="11" customWidth="1"/>
    <col min="8962" max="8962" width="118.140625" style="11" customWidth="1"/>
    <col min="8963" max="8963" width="11.85546875" style="11" customWidth="1"/>
    <col min="8964" max="8964" width="9.28515625" style="11" customWidth="1"/>
    <col min="8965" max="8965" width="14.140625" style="11" customWidth="1"/>
    <col min="8966" max="8966" width="16.28515625" style="11" customWidth="1"/>
    <col min="8967" max="9216" width="9.140625" style="11"/>
    <col min="9217" max="9217" width="7.42578125" style="11" customWidth="1"/>
    <col min="9218" max="9218" width="118.140625" style="11" customWidth="1"/>
    <col min="9219" max="9219" width="11.85546875" style="11" customWidth="1"/>
    <col min="9220" max="9220" width="9.28515625" style="11" customWidth="1"/>
    <col min="9221" max="9221" width="14.140625" style="11" customWidth="1"/>
    <col min="9222" max="9222" width="16.28515625" style="11" customWidth="1"/>
    <col min="9223" max="9472" width="9.140625" style="11"/>
    <col min="9473" max="9473" width="7.42578125" style="11" customWidth="1"/>
    <col min="9474" max="9474" width="118.140625" style="11" customWidth="1"/>
    <col min="9475" max="9475" width="11.85546875" style="11" customWidth="1"/>
    <col min="9476" max="9476" width="9.28515625" style="11" customWidth="1"/>
    <col min="9477" max="9477" width="14.140625" style="11" customWidth="1"/>
    <col min="9478" max="9478" width="16.28515625" style="11" customWidth="1"/>
    <col min="9479" max="9728" width="9.140625" style="11"/>
    <col min="9729" max="9729" width="7.42578125" style="11" customWidth="1"/>
    <col min="9730" max="9730" width="118.140625" style="11" customWidth="1"/>
    <col min="9731" max="9731" width="11.85546875" style="11" customWidth="1"/>
    <col min="9732" max="9732" width="9.28515625" style="11" customWidth="1"/>
    <col min="9733" max="9733" width="14.140625" style="11" customWidth="1"/>
    <col min="9734" max="9734" width="16.28515625" style="11" customWidth="1"/>
    <col min="9735" max="9984" width="9.140625" style="11"/>
    <col min="9985" max="9985" width="7.42578125" style="11" customWidth="1"/>
    <col min="9986" max="9986" width="118.140625" style="11" customWidth="1"/>
    <col min="9987" max="9987" width="11.85546875" style="11" customWidth="1"/>
    <col min="9988" max="9988" width="9.28515625" style="11" customWidth="1"/>
    <col min="9989" max="9989" width="14.140625" style="11" customWidth="1"/>
    <col min="9990" max="9990" width="16.28515625" style="11" customWidth="1"/>
    <col min="9991" max="10240" width="9.140625" style="11"/>
    <col min="10241" max="10241" width="7.42578125" style="11" customWidth="1"/>
    <col min="10242" max="10242" width="118.140625" style="11" customWidth="1"/>
    <col min="10243" max="10243" width="11.85546875" style="11" customWidth="1"/>
    <col min="10244" max="10244" width="9.28515625" style="11" customWidth="1"/>
    <col min="10245" max="10245" width="14.140625" style="11" customWidth="1"/>
    <col min="10246" max="10246" width="16.28515625" style="11" customWidth="1"/>
    <col min="10247" max="10496" width="9.140625" style="11"/>
    <col min="10497" max="10497" width="7.42578125" style="11" customWidth="1"/>
    <col min="10498" max="10498" width="118.140625" style="11" customWidth="1"/>
    <col min="10499" max="10499" width="11.85546875" style="11" customWidth="1"/>
    <col min="10500" max="10500" width="9.28515625" style="11" customWidth="1"/>
    <col min="10501" max="10501" width="14.140625" style="11" customWidth="1"/>
    <col min="10502" max="10502" width="16.28515625" style="11" customWidth="1"/>
    <col min="10503" max="10752" width="9.140625" style="11"/>
    <col min="10753" max="10753" width="7.42578125" style="11" customWidth="1"/>
    <col min="10754" max="10754" width="118.140625" style="11" customWidth="1"/>
    <col min="10755" max="10755" width="11.85546875" style="11" customWidth="1"/>
    <col min="10756" max="10756" width="9.28515625" style="11" customWidth="1"/>
    <col min="10757" max="10757" width="14.140625" style="11" customWidth="1"/>
    <col min="10758" max="10758" width="16.28515625" style="11" customWidth="1"/>
    <col min="10759" max="11008" width="9.140625" style="11"/>
    <col min="11009" max="11009" width="7.42578125" style="11" customWidth="1"/>
    <col min="11010" max="11010" width="118.140625" style="11" customWidth="1"/>
    <col min="11011" max="11011" width="11.85546875" style="11" customWidth="1"/>
    <col min="11012" max="11012" width="9.28515625" style="11" customWidth="1"/>
    <col min="11013" max="11013" width="14.140625" style="11" customWidth="1"/>
    <col min="11014" max="11014" width="16.28515625" style="11" customWidth="1"/>
    <col min="11015" max="11264" width="9.140625" style="11"/>
    <col min="11265" max="11265" width="7.42578125" style="11" customWidth="1"/>
    <col min="11266" max="11266" width="118.140625" style="11" customWidth="1"/>
    <col min="11267" max="11267" width="11.85546875" style="11" customWidth="1"/>
    <col min="11268" max="11268" width="9.28515625" style="11" customWidth="1"/>
    <col min="11269" max="11269" width="14.140625" style="11" customWidth="1"/>
    <col min="11270" max="11270" width="16.28515625" style="11" customWidth="1"/>
    <col min="11271" max="11520" width="9.140625" style="11"/>
    <col min="11521" max="11521" width="7.42578125" style="11" customWidth="1"/>
    <col min="11522" max="11522" width="118.140625" style="11" customWidth="1"/>
    <col min="11523" max="11523" width="11.85546875" style="11" customWidth="1"/>
    <col min="11524" max="11524" width="9.28515625" style="11" customWidth="1"/>
    <col min="11525" max="11525" width="14.140625" style="11" customWidth="1"/>
    <col min="11526" max="11526" width="16.28515625" style="11" customWidth="1"/>
    <col min="11527" max="11776" width="9.140625" style="11"/>
    <col min="11777" max="11777" width="7.42578125" style="11" customWidth="1"/>
    <col min="11778" max="11778" width="118.140625" style="11" customWidth="1"/>
    <col min="11779" max="11779" width="11.85546875" style="11" customWidth="1"/>
    <col min="11780" max="11780" width="9.28515625" style="11" customWidth="1"/>
    <col min="11781" max="11781" width="14.140625" style="11" customWidth="1"/>
    <col min="11782" max="11782" width="16.28515625" style="11" customWidth="1"/>
    <col min="11783" max="12032" width="9.140625" style="11"/>
    <col min="12033" max="12033" width="7.42578125" style="11" customWidth="1"/>
    <col min="12034" max="12034" width="118.140625" style="11" customWidth="1"/>
    <col min="12035" max="12035" width="11.85546875" style="11" customWidth="1"/>
    <col min="12036" max="12036" width="9.28515625" style="11" customWidth="1"/>
    <col min="12037" max="12037" width="14.140625" style="11" customWidth="1"/>
    <col min="12038" max="12038" width="16.28515625" style="11" customWidth="1"/>
    <col min="12039" max="12288" width="9.140625" style="11"/>
    <col min="12289" max="12289" width="7.42578125" style="11" customWidth="1"/>
    <col min="12290" max="12290" width="118.140625" style="11" customWidth="1"/>
    <col min="12291" max="12291" width="11.85546875" style="11" customWidth="1"/>
    <col min="12292" max="12292" width="9.28515625" style="11" customWidth="1"/>
    <col min="12293" max="12293" width="14.140625" style="11" customWidth="1"/>
    <col min="12294" max="12294" width="16.28515625" style="11" customWidth="1"/>
    <col min="12295" max="12544" width="9.140625" style="11"/>
    <col min="12545" max="12545" width="7.42578125" style="11" customWidth="1"/>
    <col min="12546" max="12546" width="118.140625" style="11" customWidth="1"/>
    <col min="12547" max="12547" width="11.85546875" style="11" customWidth="1"/>
    <col min="12548" max="12548" width="9.28515625" style="11" customWidth="1"/>
    <col min="12549" max="12549" width="14.140625" style="11" customWidth="1"/>
    <col min="12550" max="12550" width="16.28515625" style="11" customWidth="1"/>
    <col min="12551" max="12800" width="9.140625" style="11"/>
    <col min="12801" max="12801" width="7.42578125" style="11" customWidth="1"/>
    <col min="12802" max="12802" width="118.140625" style="11" customWidth="1"/>
    <col min="12803" max="12803" width="11.85546875" style="11" customWidth="1"/>
    <col min="12804" max="12804" width="9.28515625" style="11" customWidth="1"/>
    <col min="12805" max="12805" width="14.140625" style="11" customWidth="1"/>
    <col min="12806" max="12806" width="16.28515625" style="11" customWidth="1"/>
    <col min="12807" max="13056" width="9.140625" style="11"/>
    <col min="13057" max="13057" width="7.42578125" style="11" customWidth="1"/>
    <col min="13058" max="13058" width="118.140625" style="11" customWidth="1"/>
    <col min="13059" max="13059" width="11.85546875" style="11" customWidth="1"/>
    <col min="13060" max="13060" width="9.28515625" style="11" customWidth="1"/>
    <col min="13061" max="13061" width="14.140625" style="11" customWidth="1"/>
    <col min="13062" max="13062" width="16.28515625" style="11" customWidth="1"/>
    <col min="13063" max="13312" width="9.140625" style="11"/>
    <col min="13313" max="13313" width="7.42578125" style="11" customWidth="1"/>
    <col min="13314" max="13314" width="118.140625" style="11" customWidth="1"/>
    <col min="13315" max="13315" width="11.85546875" style="11" customWidth="1"/>
    <col min="13316" max="13316" width="9.28515625" style="11" customWidth="1"/>
    <col min="13317" max="13317" width="14.140625" style="11" customWidth="1"/>
    <col min="13318" max="13318" width="16.28515625" style="11" customWidth="1"/>
    <col min="13319" max="13568" width="9.140625" style="11"/>
    <col min="13569" max="13569" width="7.42578125" style="11" customWidth="1"/>
    <col min="13570" max="13570" width="118.140625" style="11" customWidth="1"/>
    <col min="13571" max="13571" width="11.85546875" style="11" customWidth="1"/>
    <col min="13572" max="13572" width="9.28515625" style="11" customWidth="1"/>
    <col min="13573" max="13573" width="14.140625" style="11" customWidth="1"/>
    <col min="13574" max="13574" width="16.28515625" style="11" customWidth="1"/>
    <col min="13575" max="13824" width="9.140625" style="11"/>
    <col min="13825" max="13825" width="7.42578125" style="11" customWidth="1"/>
    <col min="13826" max="13826" width="118.140625" style="11" customWidth="1"/>
    <col min="13827" max="13827" width="11.85546875" style="11" customWidth="1"/>
    <col min="13828" max="13828" width="9.28515625" style="11" customWidth="1"/>
    <col min="13829" max="13829" width="14.140625" style="11" customWidth="1"/>
    <col min="13830" max="13830" width="16.28515625" style="11" customWidth="1"/>
    <col min="13831" max="14080" width="9.140625" style="11"/>
    <col min="14081" max="14081" width="7.42578125" style="11" customWidth="1"/>
    <col min="14082" max="14082" width="118.140625" style="11" customWidth="1"/>
    <col min="14083" max="14083" width="11.85546875" style="11" customWidth="1"/>
    <col min="14084" max="14084" width="9.28515625" style="11" customWidth="1"/>
    <col min="14085" max="14085" width="14.140625" style="11" customWidth="1"/>
    <col min="14086" max="14086" width="16.28515625" style="11" customWidth="1"/>
    <col min="14087" max="14336" width="9.140625" style="11"/>
    <col min="14337" max="14337" width="7.42578125" style="11" customWidth="1"/>
    <col min="14338" max="14338" width="118.140625" style="11" customWidth="1"/>
    <col min="14339" max="14339" width="11.85546875" style="11" customWidth="1"/>
    <col min="14340" max="14340" width="9.28515625" style="11" customWidth="1"/>
    <col min="14341" max="14341" width="14.140625" style="11" customWidth="1"/>
    <col min="14342" max="14342" width="16.28515625" style="11" customWidth="1"/>
    <col min="14343" max="14592" width="9.140625" style="11"/>
    <col min="14593" max="14593" width="7.42578125" style="11" customWidth="1"/>
    <col min="14594" max="14594" width="118.140625" style="11" customWidth="1"/>
    <col min="14595" max="14595" width="11.85546875" style="11" customWidth="1"/>
    <col min="14596" max="14596" width="9.28515625" style="11" customWidth="1"/>
    <col min="14597" max="14597" width="14.140625" style="11" customWidth="1"/>
    <col min="14598" max="14598" width="16.28515625" style="11" customWidth="1"/>
    <col min="14599" max="14848" width="9.140625" style="11"/>
    <col min="14849" max="14849" width="7.42578125" style="11" customWidth="1"/>
    <col min="14850" max="14850" width="118.140625" style="11" customWidth="1"/>
    <col min="14851" max="14851" width="11.85546875" style="11" customWidth="1"/>
    <col min="14852" max="14852" width="9.28515625" style="11" customWidth="1"/>
    <col min="14853" max="14853" width="14.140625" style="11" customWidth="1"/>
    <col min="14854" max="14854" width="16.28515625" style="11" customWidth="1"/>
    <col min="14855" max="15104" width="9.140625" style="11"/>
    <col min="15105" max="15105" width="7.42578125" style="11" customWidth="1"/>
    <col min="15106" max="15106" width="118.140625" style="11" customWidth="1"/>
    <col min="15107" max="15107" width="11.85546875" style="11" customWidth="1"/>
    <col min="15108" max="15108" width="9.28515625" style="11" customWidth="1"/>
    <col min="15109" max="15109" width="14.140625" style="11" customWidth="1"/>
    <col min="15110" max="15110" width="16.28515625" style="11" customWidth="1"/>
    <col min="15111" max="15360" width="9.140625" style="11"/>
    <col min="15361" max="15361" width="7.42578125" style="11" customWidth="1"/>
    <col min="15362" max="15362" width="118.140625" style="11" customWidth="1"/>
    <col min="15363" max="15363" width="11.85546875" style="11" customWidth="1"/>
    <col min="15364" max="15364" width="9.28515625" style="11" customWidth="1"/>
    <col min="15365" max="15365" width="14.140625" style="11" customWidth="1"/>
    <col min="15366" max="15366" width="16.28515625" style="11" customWidth="1"/>
    <col min="15367" max="15616" width="9.140625" style="11"/>
    <col min="15617" max="15617" width="7.42578125" style="11" customWidth="1"/>
    <col min="15618" max="15618" width="118.140625" style="11" customWidth="1"/>
    <col min="15619" max="15619" width="11.85546875" style="11" customWidth="1"/>
    <col min="15620" max="15620" width="9.28515625" style="11" customWidth="1"/>
    <col min="15621" max="15621" width="14.140625" style="11" customWidth="1"/>
    <col min="15622" max="15622" width="16.28515625" style="11" customWidth="1"/>
    <col min="15623" max="15872" width="9.140625" style="11"/>
    <col min="15873" max="15873" width="7.42578125" style="11" customWidth="1"/>
    <col min="15874" max="15874" width="118.140625" style="11" customWidth="1"/>
    <col min="15875" max="15875" width="11.85546875" style="11" customWidth="1"/>
    <col min="15876" max="15876" width="9.28515625" style="11" customWidth="1"/>
    <col min="15877" max="15877" width="14.140625" style="11" customWidth="1"/>
    <col min="15878" max="15878" width="16.28515625" style="11" customWidth="1"/>
    <col min="15879" max="16128" width="9.140625" style="11"/>
    <col min="16129" max="16129" width="7.42578125" style="11" customWidth="1"/>
    <col min="16130" max="16130" width="118.140625" style="11" customWidth="1"/>
    <col min="16131" max="16131" width="11.85546875" style="11" customWidth="1"/>
    <col min="16132" max="16132" width="9.28515625" style="11" customWidth="1"/>
    <col min="16133" max="16133" width="14.140625" style="11" customWidth="1"/>
    <col min="16134" max="16134" width="16.28515625" style="11" customWidth="1"/>
    <col min="16135" max="16384" width="9.140625" style="11"/>
  </cols>
  <sheetData>
    <row r="1" spans="1:6" s="6" customFormat="1" ht="20.25" customHeight="1" x14ac:dyDescent="0.3">
      <c r="A1" s="3" t="s">
        <v>51</v>
      </c>
      <c r="B1" s="4"/>
      <c r="C1" s="5"/>
      <c r="D1" s="5"/>
      <c r="E1" s="43"/>
      <c r="F1" s="5"/>
    </row>
    <row r="2" spans="1:6" s="6" customFormat="1" ht="20.25" customHeight="1" x14ac:dyDescent="0.3">
      <c r="A2" s="3" t="s">
        <v>52</v>
      </c>
      <c r="B2" s="4"/>
      <c r="C2" s="5"/>
      <c r="D2" s="5"/>
      <c r="E2" s="43"/>
      <c r="F2" s="5"/>
    </row>
    <row r="3" spans="1:6" s="6" customFormat="1" ht="21" customHeight="1" x14ac:dyDescent="0.2">
      <c r="A3" s="7" t="s">
        <v>993</v>
      </c>
      <c r="B3" s="4"/>
      <c r="C3" s="5"/>
      <c r="D3" s="5"/>
      <c r="E3" s="43"/>
      <c r="F3" s="5"/>
    </row>
    <row r="4" spans="1:6" ht="12.75" customHeight="1" x14ac:dyDescent="0.2">
      <c r="C4" s="10"/>
      <c r="D4" s="10"/>
      <c r="E4" s="44"/>
      <c r="F4" s="10"/>
    </row>
    <row r="5" spans="1:6" s="17" customFormat="1" ht="27.75" customHeight="1" x14ac:dyDescent="0.2">
      <c r="A5" s="12"/>
      <c r="B5" s="13" t="s">
        <v>123</v>
      </c>
      <c r="C5" s="14" t="s">
        <v>53</v>
      </c>
      <c r="D5" s="12" t="s">
        <v>54</v>
      </c>
      <c r="E5" s="15" t="s">
        <v>55</v>
      </c>
      <c r="F5" s="16" t="s">
        <v>56</v>
      </c>
    </row>
    <row r="6" spans="1:6" s="36" customFormat="1" ht="27.75" customHeight="1" x14ac:dyDescent="0.2">
      <c r="A6" s="32"/>
      <c r="B6" s="33" t="s">
        <v>191</v>
      </c>
      <c r="C6" s="34"/>
      <c r="D6" s="32"/>
      <c r="E6" s="35"/>
      <c r="F6" s="42"/>
    </row>
    <row r="7" spans="1:6" s="23" customFormat="1" ht="45" customHeight="1" x14ac:dyDescent="0.2">
      <c r="A7" s="18">
        <v>220</v>
      </c>
      <c r="B7" s="19" t="s">
        <v>178</v>
      </c>
      <c r="C7" s="20">
        <v>36</v>
      </c>
      <c r="D7" s="21" t="s">
        <v>59</v>
      </c>
      <c r="E7" s="221"/>
      <c r="F7" s="224">
        <f t="shared" ref="F7:F14" si="0">C7*E7</f>
        <v>0</v>
      </c>
    </row>
    <row r="8" spans="1:6" s="23" customFormat="1" ht="47.25" customHeight="1" x14ac:dyDescent="0.2">
      <c r="A8" s="18">
        <v>221</v>
      </c>
      <c r="B8" s="19" t="s">
        <v>165</v>
      </c>
      <c r="C8" s="39">
        <v>2.4</v>
      </c>
      <c r="D8" s="21" t="s">
        <v>59</v>
      </c>
      <c r="E8" s="221"/>
      <c r="F8" s="224">
        <f t="shared" si="0"/>
        <v>0</v>
      </c>
    </row>
    <row r="9" spans="1:6" s="23" customFormat="1" ht="45" customHeight="1" x14ac:dyDescent="0.2">
      <c r="A9" s="220">
        <v>222</v>
      </c>
      <c r="B9" s="19" t="s">
        <v>166</v>
      </c>
      <c r="C9" s="39">
        <v>9.6999999999999993</v>
      </c>
      <c r="D9" s="21" t="s">
        <v>59</v>
      </c>
      <c r="E9" s="221"/>
      <c r="F9" s="224">
        <f t="shared" si="0"/>
        <v>0</v>
      </c>
    </row>
    <row r="10" spans="1:6" s="23" customFormat="1" ht="60" customHeight="1" x14ac:dyDescent="0.2">
      <c r="A10" s="220">
        <v>223</v>
      </c>
      <c r="B10" s="19" t="s">
        <v>182</v>
      </c>
      <c r="C10" s="39">
        <v>31.9</v>
      </c>
      <c r="D10" s="21" t="s">
        <v>61</v>
      </c>
      <c r="E10" s="221"/>
      <c r="F10" s="224">
        <f t="shared" si="0"/>
        <v>0</v>
      </c>
    </row>
    <row r="11" spans="1:6" s="23" customFormat="1" ht="48" customHeight="1" x14ac:dyDescent="0.2">
      <c r="A11" s="220">
        <v>224</v>
      </c>
      <c r="B11" s="19" t="s">
        <v>181</v>
      </c>
      <c r="C11" s="20">
        <v>4</v>
      </c>
      <c r="D11" s="21" t="s">
        <v>64</v>
      </c>
      <c r="E11" s="221"/>
      <c r="F11" s="224">
        <f t="shared" si="0"/>
        <v>0</v>
      </c>
    </row>
    <row r="12" spans="1:6" s="23" customFormat="1" ht="48" customHeight="1" x14ac:dyDescent="0.2">
      <c r="A12" s="220">
        <v>225</v>
      </c>
      <c r="B12" s="19" t="s">
        <v>183</v>
      </c>
      <c r="C12" s="20">
        <v>2</v>
      </c>
      <c r="D12" s="21" t="s">
        <v>64</v>
      </c>
      <c r="E12" s="221"/>
      <c r="F12" s="224">
        <f t="shared" si="0"/>
        <v>0</v>
      </c>
    </row>
    <row r="13" spans="1:6" s="23" customFormat="1" ht="35.1" customHeight="1" x14ac:dyDescent="0.2">
      <c r="A13" s="220">
        <v>226</v>
      </c>
      <c r="B13" s="19" t="s">
        <v>195</v>
      </c>
      <c r="C13" s="39">
        <v>0.3</v>
      </c>
      <c r="D13" s="21" t="s">
        <v>59</v>
      </c>
      <c r="E13" s="221"/>
      <c r="F13" s="224">
        <f t="shared" si="0"/>
        <v>0</v>
      </c>
    </row>
    <row r="14" spans="1:6" s="23" customFormat="1" ht="35.1" customHeight="1" x14ac:dyDescent="0.2">
      <c r="A14" s="220">
        <v>227</v>
      </c>
      <c r="B14" s="19" t="s">
        <v>179</v>
      </c>
      <c r="C14" s="39">
        <v>20.399999999999999</v>
      </c>
      <c r="D14" s="21" t="s">
        <v>59</v>
      </c>
      <c r="E14" s="221"/>
      <c r="F14" s="224">
        <f t="shared" si="0"/>
        <v>0</v>
      </c>
    </row>
    <row r="15" spans="1:6" s="23" customFormat="1" ht="35.1" customHeight="1" x14ac:dyDescent="0.2">
      <c r="A15" s="220">
        <v>228</v>
      </c>
      <c r="B15" s="9" t="s">
        <v>184</v>
      </c>
      <c r="C15" s="138">
        <v>2</v>
      </c>
      <c r="D15" s="137" t="s">
        <v>65</v>
      </c>
      <c r="E15" s="223"/>
      <c r="F15" s="228">
        <f t="shared" ref="F15:F19" si="1">+E15*C15</f>
        <v>0</v>
      </c>
    </row>
    <row r="16" spans="1:6" s="23" customFormat="1" ht="35.1" customHeight="1" x14ac:dyDescent="0.2">
      <c r="A16" s="220">
        <v>229</v>
      </c>
      <c r="B16" s="19" t="s">
        <v>200</v>
      </c>
      <c r="C16" s="20">
        <v>2</v>
      </c>
      <c r="D16" s="21" t="s">
        <v>64</v>
      </c>
      <c r="E16" s="221"/>
      <c r="F16" s="224">
        <f t="shared" ref="F16" si="2">C16*E16</f>
        <v>0</v>
      </c>
    </row>
    <row r="17" spans="1:6" s="23" customFormat="1" ht="35.1" customHeight="1" x14ac:dyDescent="0.2">
      <c r="A17" s="220">
        <v>230</v>
      </c>
      <c r="B17" s="9" t="s">
        <v>185</v>
      </c>
      <c r="C17" s="138">
        <v>2</v>
      </c>
      <c r="D17" s="137" t="s">
        <v>65</v>
      </c>
      <c r="E17" s="223"/>
      <c r="F17" s="228">
        <f t="shared" si="1"/>
        <v>0</v>
      </c>
    </row>
    <row r="18" spans="1:6" s="23" customFormat="1" ht="35.1" customHeight="1" x14ac:dyDescent="0.2">
      <c r="A18" s="220">
        <v>231</v>
      </c>
      <c r="B18" s="9" t="s">
        <v>186</v>
      </c>
      <c r="C18" s="138">
        <v>2</v>
      </c>
      <c r="D18" s="137" t="s">
        <v>64</v>
      </c>
      <c r="E18" s="223"/>
      <c r="F18" s="228">
        <f t="shared" si="1"/>
        <v>0</v>
      </c>
    </row>
    <row r="19" spans="1:6" s="23" customFormat="1" ht="35.1" customHeight="1" x14ac:dyDescent="0.2">
      <c r="A19" s="220">
        <v>232</v>
      </c>
      <c r="B19" s="9" t="s">
        <v>187</v>
      </c>
      <c r="C19" s="138">
        <v>2</v>
      </c>
      <c r="D19" s="137" t="s">
        <v>64</v>
      </c>
      <c r="E19" s="223"/>
      <c r="F19" s="228">
        <f t="shared" si="1"/>
        <v>0</v>
      </c>
    </row>
    <row r="20" spans="1:6" s="23" customFormat="1" ht="35.1" customHeight="1" x14ac:dyDescent="0.2">
      <c r="A20" s="220">
        <v>233</v>
      </c>
      <c r="B20" s="9" t="s">
        <v>194</v>
      </c>
      <c r="C20" s="31">
        <v>6.2</v>
      </c>
      <c r="D20" s="137" t="s">
        <v>77</v>
      </c>
      <c r="E20" s="223"/>
      <c r="F20" s="224">
        <f>+E20*C20</f>
        <v>0</v>
      </c>
    </row>
    <row r="21" spans="1:6" s="23" customFormat="1" ht="35.1" customHeight="1" x14ac:dyDescent="0.2">
      <c r="A21" s="220">
        <v>234</v>
      </c>
      <c r="B21" s="9" t="s">
        <v>193</v>
      </c>
      <c r="C21" s="229">
        <v>0.54</v>
      </c>
      <c r="D21" s="137" t="s">
        <v>180</v>
      </c>
      <c r="E21" s="223"/>
      <c r="F21" s="224">
        <f>+E21*C21</f>
        <v>0</v>
      </c>
    </row>
    <row r="22" spans="1:6" s="23" customFormat="1" ht="35.1" customHeight="1" x14ac:dyDescent="0.2">
      <c r="A22" s="220">
        <v>235</v>
      </c>
      <c r="B22" s="9" t="s">
        <v>192</v>
      </c>
      <c r="C22" s="229">
        <v>0.42</v>
      </c>
      <c r="D22" s="137" t="s">
        <v>180</v>
      </c>
      <c r="E22" s="223"/>
      <c r="F22" s="224">
        <f>+E22*C22</f>
        <v>0</v>
      </c>
    </row>
    <row r="23" spans="1:6" s="23" customFormat="1" ht="35.1" customHeight="1" x14ac:dyDescent="0.2">
      <c r="A23" s="220">
        <v>236</v>
      </c>
      <c r="B23" s="19" t="s">
        <v>168</v>
      </c>
      <c r="C23" s="39">
        <v>23.6</v>
      </c>
      <c r="D23" s="21" t="s">
        <v>66</v>
      </c>
      <c r="E23" s="221"/>
      <c r="F23" s="224">
        <f>C23*E23</f>
        <v>0</v>
      </c>
    </row>
    <row r="24" spans="1:6" s="36" customFormat="1" ht="27.75" customHeight="1" x14ac:dyDescent="0.2">
      <c r="A24" s="32"/>
      <c r="B24" s="33" t="s">
        <v>169</v>
      </c>
      <c r="C24" s="235"/>
      <c r="D24" s="32"/>
      <c r="E24" s="222"/>
      <c r="F24" s="226"/>
    </row>
    <row r="25" spans="1:6" s="23" customFormat="1" ht="35.1" customHeight="1" x14ac:dyDescent="0.2">
      <c r="A25" s="18">
        <v>237</v>
      </c>
      <c r="B25" s="19" t="s">
        <v>132</v>
      </c>
      <c r="C25" s="20">
        <v>1</v>
      </c>
      <c r="D25" s="21" t="s">
        <v>59</v>
      </c>
      <c r="E25" s="221"/>
      <c r="F25" s="224">
        <f t="shared" ref="F25:F34" si="3">C25*E25</f>
        <v>0</v>
      </c>
    </row>
    <row r="26" spans="1:6" s="23" customFormat="1" ht="45" customHeight="1" x14ac:dyDescent="0.2">
      <c r="A26" s="18">
        <v>238</v>
      </c>
      <c r="B26" s="19" t="s">
        <v>167</v>
      </c>
      <c r="C26" s="20">
        <v>1</v>
      </c>
      <c r="D26" s="21" t="s">
        <v>64</v>
      </c>
      <c r="E26" s="223"/>
      <c r="F26" s="224">
        <f t="shared" si="3"/>
        <v>0</v>
      </c>
    </row>
    <row r="27" spans="1:6" s="23" customFormat="1" ht="35.1" customHeight="1" x14ac:dyDescent="0.2">
      <c r="A27" s="220">
        <v>239</v>
      </c>
      <c r="B27" s="19" t="s">
        <v>159</v>
      </c>
      <c r="C27" s="39">
        <v>0.4</v>
      </c>
      <c r="D27" s="21" t="s">
        <v>59</v>
      </c>
      <c r="E27" s="221"/>
      <c r="F27" s="224">
        <f t="shared" si="3"/>
        <v>0</v>
      </c>
    </row>
    <row r="28" spans="1:6" s="23" customFormat="1" ht="45" customHeight="1" x14ac:dyDescent="0.2">
      <c r="A28" s="220">
        <v>240</v>
      </c>
      <c r="B28" s="19" t="s">
        <v>171</v>
      </c>
      <c r="C28" s="20">
        <v>100</v>
      </c>
      <c r="D28" s="21" t="s">
        <v>67</v>
      </c>
      <c r="E28" s="221"/>
      <c r="F28" s="224">
        <f>C28*E28</f>
        <v>0</v>
      </c>
    </row>
    <row r="29" spans="1:6" s="23" customFormat="1" ht="45" customHeight="1" x14ac:dyDescent="0.2">
      <c r="A29" s="220">
        <v>241</v>
      </c>
      <c r="B29" s="19" t="s">
        <v>173</v>
      </c>
      <c r="C29" s="39">
        <v>3</v>
      </c>
      <c r="D29" s="21" t="s">
        <v>61</v>
      </c>
      <c r="E29" s="221"/>
      <c r="F29" s="224">
        <f t="shared" ref="F29" si="4">C29*E29</f>
        <v>0</v>
      </c>
    </row>
    <row r="30" spans="1:6" s="23" customFormat="1" ht="35.1" customHeight="1" x14ac:dyDescent="0.2">
      <c r="A30" s="220">
        <v>242</v>
      </c>
      <c r="B30" s="19" t="s">
        <v>176</v>
      </c>
      <c r="C30" s="20">
        <v>2</v>
      </c>
      <c r="D30" s="21" t="s">
        <v>64</v>
      </c>
      <c r="E30" s="221"/>
      <c r="F30" s="224">
        <f t="shared" si="3"/>
        <v>0</v>
      </c>
    </row>
    <row r="31" spans="1:6" s="23" customFormat="1" ht="35.1" customHeight="1" x14ac:dyDescent="0.2">
      <c r="A31" s="220">
        <v>243</v>
      </c>
      <c r="B31" s="19" t="s">
        <v>201</v>
      </c>
      <c r="C31" s="20">
        <v>5</v>
      </c>
      <c r="D31" s="21" t="s">
        <v>64</v>
      </c>
      <c r="E31" s="221"/>
      <c r="F31" s="224">
        <f t="shared" si="3"/>
        <v>0</v>
      </c>
    </row>
    <row r="32" spans="1:6" s="23" customFormat="1" ht="35.1" customHeight="1" x14ac:dyDescent="0.2">
      <c r="A32" s="220">
        <v>244</v>
      </c>
      <c r="B32" s="19" t="s">
        <v>197</v>
      </c>
      <c r="C32" s="20">
        <v>2</v>
      </c>
      <c r="D32" s="21" t="s">
        <v>64</v>
      </c>
      <c r="E32" s="221"/>
      <c r="F32" s="224">
        <f t="shared" si="3"/>
        <v>0</v>
      </c>
    </row>
    <row r="33" spans="1:6" s="23" customFormat="1" ht="35.1" customHeight="1" x14ac:dyDescent="0.2">
      <c r="A33" s="220">
        <v>245</v>
      </c>
      <c r="B33" s="19" t="s">
        <v>172</v>
      </c>
      <c r="C33" s="20">
        <v>1</v>
      </c>
      <c r="D33" s="21" t="s">
        <v>64</v>
      </c>
      <c r="E33" s="221"/>
      <c r="F33" s="224">
        <f t="shared" si="3"/>
        <v>0</v>
      </c>
    </row>
    <row r="34" spans="1:6" s="23" customFormat="1" ht="35.1" customHeight="1" x14ac:dyDescent="0.2">
      <c r="A34" s="220">
        <v>246</v>
      </c>
      <c r="B34" s="19" t="s">
        <v>199</v>
      </c>
      <c r="C34" s="20">
        <v>1</v>
      </c>
      <c r="D34" s="21" t="s">
        <v>64</v>
      </c>
      <c r="E34" s="221"/>
      <c r="F34" s="224">
        <f t="shared" si="3"/>
        <v>0</v>
      </c>
    </row>
    <row r="35" spans="1:6" s="23" customFormat="1" ht="45" customHeight="1" x14ac:dyDescent="0.2">
      <c r="A35" s="220">
        <v>247</v>
      </c>
      <c r="B35" s="19" t="s">
        <v>174</v>
      </c>
      <c r="C35" s="39">
        <v>1</v>
      </c>
      <c r="D35" s="21" t="s">
        <v>61</v>
      </c>
      <c r="E35" s="221"/>
      <c r="F35" s="224">
        <f>C35*E35</f>
        <v>0</v>
      </c>
    </row>
    <row r="36" spans="1:6" s="23" customFormat="1" ht="35.1" customHeight="1" x14ac:dyDescent="0.2">
      <c r="A36" s="220">
        <v>248</v>
      </c>
      <c r="B36" s="19" t="s">
        <v>175</v>
      </c>
      <c r="C36" s="20">
        <v>1</v>
      </c>
      <c r="D36" s="21" t="s">
        <v>64</v>
      </c>
      <c r="E36" s="221"/>
      <c r="F36" s="224">
        <f t="shared" ref="F36:F40" si="5">C36*E36</f>
        <v>0</v>
      </c>
    </row>
    <row r="37" spans="1:6" s="23" customFormat="1" ht="35.1" customHeight="1" x14ac:dyDescent="0.2">
      <c r="A37" s="220">
        <v>249</v>
      </c>
      <c r="B37" s="19" t="s">
        <v>198</v>
      </c>
      <c r="C37" s="20">
        <v>2</v>
      </c>
      <c r="D37" s="21" t="s">
        <v>64</v>
      </c>
      <c r="E37" s="221"/>
      <c r="F37" s="224">
        <f t="shared" si="5"/>
        <v>0</v>
      </c>
    </row>
    <row r="38" spans="1:6" s="23" customFormat="1" ht="35.1" customHeight="1" x14ac:dyDescent="0.2">
      <c r="A38" s="220">
        <v>250</v>
      </c>
      <c r="B38" s="19" t="s">
        <v>196</v>
      </c>
      <c r="C38" s="20">
        <v>1</v>
      </c>
      <c r="D38" s="21" t="s">
        <v>64</v>
      </c>
      <c r="E38" s="221"/>
      <c r="F38" s="224">
        <f t="shared" si="5"/>
        <v>0</v>
      </c>
    </row>
    <row r="39" spans="1:6" s="23" customFormat="1" ht="35.1" customHeight="1" x14ac:dyDescent="0.2">
      <c r="A39" s="220">
        <v>251</v>
      </c>
      <c r="B39" s="19" t="s">
        <v>177</v>
      </c>
      <c r="C39" s="20">
        <v>2</v>
      </c>
      <c r="D39" s="21" t="s">
        <v>64</v>
      </c>
      <c r="E39" s="221"/>
      <c r="F39" s="224">
        <f t="shared" si="5"/>
        <v>0</v>
      </c>
    </row>
    <row r="40" spans="1:6" s="23" customFormat="1" ht="35.1" customHeight="1" thickBot="1" x14ac:dyDescent="0.25">
      <c r="A40" s="220">
        <v>252</v>
      </c>
      <c r="B40" s="19" t="s">
        <v>398</v>
      </c>
      <c r="C40" s="20">
        <v>2</v>
      </c>
      <c r="D40" s="21" t="s">
        <v>66</v>
      </c>
      <c r="E40" s="221"/>
      <c r="F40" s="224">
        <f t="shared" si="5"/>
        <v>0</v>
      </c>
    </row>
    <row r="41" spans="1:6" s="23" customFormat="1" ht="27.75" customHeight="1" thickBot="1" x14ac:dyDescent="0.25">
      <c r="A41" s="24"/>
      <c r="B41" s="25" t="s">
        <v>124</v>
      </c>
      <c r="C41" s="26"/>
      <c r="D41" s="27"/>
      <c r="E41" s="28"/>
      <c r="F41" s="227">
        <f>SUM(F7:F40)</f>
        <v>0</v>
      </c>
    </row>
    <row r="42" spans="1:6" x14ac:dyDescent="0.2">
      <c r="A42" s="18"/>
      <c r="B42" s="29"/>
      <c r="C42" s="18"/>
      <c r="D42" s="21"/>
      <c r="E42" s="30"/>
      <c r="F42" s="22"/>
    </row>
    <row r="50" spans="1:6" s="31" customFormat="1" x14ac:dyDescent="0.2">
      <c r="A50" s="8"/>
      <c r="B50" s="11"/>
      <c r="C50" s="11"/>
      <c r="D50" s="11"/>
      <c r="F50" s="41"/>
    </row>
  </sheetData>
  <sheetProtection password="CC4E" sheet="1" objects="1" scenarios="1"/>
  <pageMargins left="0.7" right="0.7" top="0.78740157499999996" bottom="0.78740157499999996" header="0.3" footer="0.3"/>
  <pageSetup paperSize="9" scale="75" orientation="landscape" r:id="rId1"/>
  <ignoredErrors>
    <ignoredError sqref="F39 F13:F14 F17:F22" unlockedFormula="1"/>
    <ignoredError sqref="F16" formula="1"/>
    <ignoredError sqref="F15" formula="1" unlockedFormula="1"/>
  </ignoredError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60"/>
  <sheetViews>
    <sheetView view="pageBreakPreview" zoomScale="115" zoomScaleNormal="100" zoomScaleSheetLayoutView="115" workbookViewId="0">
      <selection activeCell="E8" sqref="E8"/>
    </sheetView>
  </sheetViews>
  <sheetFormatPr defaultRowHeight="12.75" x14ac:dyDescent="0.2"/>
  <cols>
    <col min="1" max="1" width="7.42578125" style="8" customWidth="1"/>
    <col min="2" max="2" width="118.140625" style="9" customWidth="1"/>
    <col min="3" max="3" width="11.85546875" style="40" customWidth="1"/>
    <col min="4" max="4" width="9.28515625" style="40" customWidth="1"/>
    <col min="5" max="5" width="14.140625" style="31" customWidth="1"/>
    <col min="6" max="6" width="16.28515625" style="41" customWidth="1"/>
    <col min="7" max="254" width="9.140625" style="11"/>
    <col min="255" max="255" width="7.42578125" style="11" customWidth="1"/>
    <col min="256" max="256" width="118.140625" style="11" customWidth="1"/>
    <col min="257" max="257" width="11.85546875" style="11" customWidth="1"/>
    <col min="258" max="258" width="9.28515625" style="11" customWidth="1"/>
    <col min="259" max="259" width="14.140625" style="11" customWidth="1"/>
    <col min="260" max="260" width="16.28515625" style="11" customWidth="1"/>
    <col min="261" max="510" width="9.140625" style="11"/>
    <col min="511" max="511" width="7.42578125" style="11" customWidth="1"/>
    <col min="512" max="512" width="118.140625" style="11" customWidth="1"/>
    <col min="513" max="513" width="11.85546875" style="11" customWidth="1"/>
    <col min="514" max="514" width="9.28515625" style="11" customWidth="1"/>
    <col min="515" max="515" width="14.140625" style="11" customWidth="1"/>
    <col min="516" max="516" width="16.28515625" style="11" customWidth="1"/>
    <col min="517" max="766" width="9.140625" style="11"/>
    <col min="767" max="767" width="7.42578125" style="11" customWidth="1"/>
    <col min="768" max="768" width="118.140625" style="11" customWidth="1"/>
    <col min="769" max="769" width="11.85546875" style="11" customWidth="1"/>
    <col min="770" max="770" width="9.28515625" style="11" customWidth="1"/>
    <col min="771" max="771" width="14.140625" style="11" customWidth="1"/>
    <col min="772" max="772" width="16.28515625" style="11" customWidth="1"/>
    <col min="773" max="1022" width="9.140625" style="11"/>
    <col min="1023" max="1023" width="7.42578125" style="11" customWidth="1"/>
    <col min="1024" max="1024" width="118.140625" style="11" customWidth="1"/>
    <col min="1025" max="1025" width="11.85546875" style="11" customWidth="1"/>
    <col min="1026" max="1026" width="9.28515625" style="11" customWidth="1"/>
    <col min="1027" max="1027" width="14.140625" style="11" customWidth="1"/>
    <col min="1028" max="1028" width="16.28515625" style="11" customWidth="1"/>
    <col min="1029" max="1278" width="9.140625" style="11"/>
    <col min="1279" max="1279" width="7.42578125" style="11" customWidth="1"/>
    <col min="1280" max="1280" width="118.140625" style="11" customWidth="1"/>
    <col min="1281" max="1281" width="11.85546875" style="11" customWidth="1"/>
    <col min="1282" max="1282" width="9.28515625" style="11" customWidth="1"/>
    <col min="1283" max="1283" width="14.140625" style="11" customWidth="1"/>
    <col min="1284" max="1284" width="16.28515625" style="11" customWidth="1"/>
    <col min="1285" max="1534" width="9.140625" style="11"/>
    <col min="1535" max="1535" width="7.42578125" style="11" customWidth="1"/>
    <col min="1536" max="1536" width="118.140625" style="11" customWidth="1"/>
    <col min="1537" max="1537" width="11.85546875" style="11" customWidth="1"/>
    <col min="1538" max="1538" width="9.28515625" style="11" customWidth="1"/>
    <col min="1539" max="1539" width="14.140625" style="11" customWidth="1"/>
    <col min="1540" max="1540" width="16.28515625" style="11" customWidth="1"/>
    <col min="1541" max="1790" width="9.140625" style="11"/>
    <col min="1791" max="1791" width="7.42578125" style="11" customWidth="1"/>
    <col min="1792" max="1792" width="118.140625" style="11" customWidth="1"/>
    <col min="1793" max="1793" width="11.85546875" style="11" customWidth="1"/>
    <col min="1794" max="1794" width="9.28515625" style="11" customWidth="1"/>
    <col min="1795" max="1795" width="14.140625" style="11" customWidth="1"/>
    <col min="1796" max="1796" width="16.28515625" style="11" customWidth="1"/>
    <col min="1797" max="2046" width="9.140625" style="11"/>
    <col min="2047" max="2047" width="7.42578125" style="11" customWidth="1"/>
    <col min="2048" max="2048" width="118.140625" style="11" customWidth="1"/>
    <col min="2049" max="2049" width="11.85546875" style="11" customWidth="1"/>
    <col min="2050" max="2050" width="9.28515625" style="11" customWidth="1"/>
    <col min="2051" max="2051" width="14.140625" style="11" customWidth="1"/>
    <col min="2052" max="2052" width="16.28515625" style="11" customWidth="1"/>
    <col min="2053" max="2302" width="9.140625" style="11"/>
    <col min="2303" max="2303" width="7.42578125" style="11" customWidth="1"/>
    <col min="2304" max="2304" width="118.140625" style="11" customWidth="1"/>
    <col min="2305" max="2305" width="11.85546875" style="11" customWidth="1"/>
    <col min="2306" max="2306" width="9.28515625" style="11" customWidth="1"/>
    <col min="2307" max="2307" width="14.140625" style="11" customWidth="1"/>
    <col min="2308" max="2308" width="16.28515625" style="11" customWidth="1"/>
    <col min="2309" max="2558" width="9.140625" style="11"/>
    <col min="2559" max="2559" width="7.42578125" style="11" customWidth="1"/>
    <col min="2560" max="2560" width="118.140625" style="11" customWidth="1"/>
    <col min="2561" max="2561" width="11.85546875" style="11" customWidth="1"/>
    <col min="2562" max="2562" width="9.28515625" style="11" customWidth="1"/>
    <col min="2563" max="2563" width="14.140625" style="11" customWidth="1"/>
    <col min="2564" max="2564" width="16.28515625" style="11" customWidth="1"/>
    <col min="2565" max="2814" width="9.140625" style="11"/>
    <col min="2815" max="2815" width="7.42578125" style="11" customWidth="1"/>
    <col min="2816" max="2816" width="118.140625" style="11" customWidth="1"/>
    <col min="2817" max="2817" width="11.85546875" style="11" customWidth="1"/>
    <col min="2818" max="2818" width="9.28515625" style="11" customWidth="1"/>
    <col min="2819" max="2819" width="14.140625" style="11" customWidth="1"/>
    <col min="2820" max="2820" width="16.28515625" style="11" customWidth="1"/>
    <col min="2821" max="3070" width="9.140625" style="11"/>
    <col min="3071" max="3071" width="7.42578125" style="11" customWidth="1"/>
    <col min="3072" max="3072" width="118.140625" style="11" customWidth="1"/>
    <col min="3073" max="3073" width="11.85546875" style="11" customWidth="1"/>
    <col min="3074" max="3074" width="9.28515625" style="11" customWidth="1"/>
    <col min="3075" max="3075" width="14.140625" style="11" customWidth="1"/>
    <col min="3076" max="3076" width="16.28515625" style="11" customWidth="1"/>
    <col min="3077" max="3326" width="9.140625" style="11"/>
    <col min="3327" max="3327" width="7.42578125" style="11" customWidth="1"/>
    <col min="3328" max="3328" width="118.140625" style="11" customWidth="1"/>
    <col min="3329" max="3329" width="11.85546875" style="11" customWidth="1"/>
    <col min="3330" max="3330" width="9.28515625" style="11" customWidth="1"/>
    <col min="3331" max="3331" width="14.140625" style="11" customWidth="1"/>
    <col min="3332" max="3332" width="16.28515625" style="11" customWidth="1"/>
    <col min="3333" max="3582" width="9.140625" style="11"/>
    <col min="3583" max="3583" width="7.42578125" style="11" customWidth="1"/>
    <col min="3584" max="3584" width="118.140625" style="11" customWidth="1"/>
    <col min="3585" max="3585" width="11.85546875" style="11" customWidth="1"/>
    <col min="3586" max="3586" width="9.28515625" style="11" customWidth="1"/>
    <col min="3587" max="3587" width="14.140625" style="11" customWidth="1"/>
    <col min="3588" max="3588" width="16.28515625" style="11" customWidth="1"/>
    <col min="3589" max="3838" width="9.140625" style="11"/>
    <col min="3839" max="3839" width="7.42578125" style="11" customWidth="1"/>
    <col min="3840" max="3840" width="118.140625" style="11" customWidth="1"/>
    <col min="3841" max="3841" width="11.85546875" style="11" customWidth="1"/>
    <col min="3842" max="3842" width="9.28515625" style="11" customWidth="1"/>
    <col min="3843" max="3843" width="14.140625" style="11" customWidth="1"/>
    <col min="3844" max="3844" width="16.28515625" style="11" customWidth="1"/>
    <col min="3845" max="4094" width="9.140625" style="11"/>
    <col min="4095" max="4095" width="7.42578125" style="11" customWidth="1"/>
    <col min="4096" max="4096" width="118.140625" style="11" customWidth="1"/>
    <col min="4097" max="4097" width="11.85546875" style="11" customWidth="1"/>
    <col min="4098" max="4098" width="9.28515625" style="11" customWidth="1"/>
    <col min="4099" max="4099" width="14.140625" style="11" customWidth="1"/>
    <col min="4100" max="4100" width="16.28515625" style="11" customWidth="1"/>
    <col min="4101" max="4350" width="9.140625" style="11"/>
    <col min="4351" max="4351" width="7.42578125" style="11" customWidth="1"/>
    <col min="4352" max="4352" width="118.140625" style="11" customWidth="1"/>
    <col min="4353" max="4353" width="11.85546875" style="11" customWidth="1"/>
    <col min="4354" max="4354" width="9.28515625" style="11" customWidth="1"/>
    <col min="4355" max="4355" width="14.140625" style="11" customWidth="1"/>
    <col min="4356" max="4356" width="16.28515625" style="11" customWidth="1"/>
    <col min="4357" max="4606" width="9.140625" style="11"/>
    <col min="4607" max="4607" width="7.42578125" style="11" customWidth="1"/>
    <col min="4608" max="4608" width="118.140625" style="11" customWidth="1"/>
    <col min="4609" max="4609" width="11.85546875" style="11" customWidth="1"/>
    <col min="4610" max="4610" width="9.28515625" style="11" customWidth="1"/>
    <col min="4611" max="4611" width="14.140625" style="11" customWidth="1"/>
    <col min="4612" max="4612" width="16.28515625" style="11" customWidth="1"/>
    <col min="4613" max="4862" width="9.140625" style="11"/>
    <col min="4863" max="4863" width="7.42578125" style="11" customWidth="1"/>
    <col min="4864" max="4864" width="118.140625" style="11" customWidth="1"/>
    <col min="4865" max="4865" width="11.85546875" style="11" customWidth="1"/>
    <col min="4866" max="4866" width="9.28515625" style="11" customWidth="1"/>
    <col min="4867" max="4867" width="14.140625" style="11" customWidth="1"/>
    <col min="4868" max="4868" width="16.28515625" style="11" customWidth="1"/>
    <col min="4869" max="5118" width="9.140625" style="11"/>
    <col min="5119" max="5119" width="7.42578125" style="11" customWidth="1"/>
    <col min="5120" max="5120" width="118.140625" style="11" customWidth="1"/>
    <col min="5121" max="5121" width="11.85546875" style="11" customWidth="1"/>
    <col min="5122" max="5122" width="9.28515625" style="11" customWidth="1"/>
    <col min="5123" max="5123" width="14.140625" style="11" customWidth="1"/>
    <col min="5124" max="5124" width="16.28515625" style="11" customWidth="1"/>
    <col min="5125" max="5374" width="9.140625" style="11"/>
    <col min="5375" max="5375" width="7.42578125" style="11" customWidth="1"/>
    <col min="5376" max="5376" width="118.140625" style="11" customWidth="1"/>
    <col min="5377" max="5377" width="11.85546875" style="11" customWidth="1"/>
    <col min="5378" max="5378" width="9.28515625" style="11" customWidth="1"/>
    <col min="5379" max="5379" width="14.140625" style="11" customWidth="1"/>
    <col min="5380" max="5380" width="16.28515625" style="11" customWidth="1"/>
    <col min="5381" max="5630" width="9.140625" style="11"/>
    <col min="5631" max="5631" width="7.42578125" style="11" customWidth="1"/>
    <col min="5632" max="5632" width="118.140625" style="11" customWidth="1"/>
    <col min="5633" max="5633" width="11.85546875" style="11" customWidth="1"/>
    <col min="5634" max="5634" width="9.28515625" style="11" customWidth="1"/>
    <col min="5635" max="5635" width="14.140625" style="11" customWidth="1"/>
    <col min="5636" max="5636" width="16.28515625" style="11" customWidth="1"/>
    <col min="5637" max="5886" width="9.140625" style="11"/>
    <col min="5887" max="5887" width="7.42578125" style="11" customWidth="1"/>
    <col min="5888" max="5888" width="118.140625" style="11" customWidth="1"/>
    <col min="5889" max="5889" width="11.85546875" style="11" customWidth="1"/>
    <col min="5890" max="5890" width="9.28515625" style="11" customWidth="1"/>
    <col min="5891" max="5891" width="14.140625" style="11" customWidth="1"/>
    <col min="5892" max="5892" width="16.28515625" style="11" customWidth="1"/>
    <col min="5893" max="6142" width="9.140625" style="11"/>
    <col min="6143" max="6143" width="7.42578125" style="11" customWidth="1"/>
    <col min="6144" max="6144" width="118.140625" style="11" customWidth="1"/>
    <col min="6145" max="6145" width="11.85546875" style="11" customWidth="1"/>
    <col min="6146" max="6146" width="9.28515625" style="11" customWidth="1"/>
    <col min="6147" max="6147" width="14.140625" style="11" customWidth="1"/>
    <col min="6148" max="6148" width="16.28515625" style="11" customWidth="1"/>
    <col min="6149" max="6398" width="9.140625" style="11"/>
    <col min="6399" max="6399" width="7.42578125" style="11" customWidth="1"/>
    <col min="6400" max="6400" width="118.140625" style="11" customWidth="1"/>
    <col min="6401" max="6401" width="11.85546875" style="11" customWidth="1"/>
    <col min="6402" max="6402" width="9.28515625" style="11" customWidth="1"/>
    <col min="6403" max="6403" width="14.140625" style="11" customWidth="1"/>
    <col min="6404" max="6404" width="16.28515625" style="11" customWidth="1"/>
    <col min="6405" max="6654" width="9.140625" style="11"/>
    <col min="6655" max="6655" width="7.42578125" style="11" customWidth="1"/>
    <col min="6656" max="6656" width="118.140625" style="11" customWidth="1"/>
    <col min="6657" max="6657" width="11.85546875" style="11" customWidth="1"/>
    <col min="6658" max="6658" width="9.28515625" style="11" customWidth="1"/>
    <col min="6659" max="6659" width="14.140625" style="11" customWidth="1"/>
    <col min="6660" max="6660" width="16.28515625" style="11" customWidth="1"/>
    <col min="6661" max="6910" width="9.140625" style="11"/>
    <col min="6911" max="6911" width="7.42578125" style="11" customWidth="1"/>
    <col min="6912" max="6912" width="118.140625" style="11" customWidth="1"/>
    <col min="6913" max="6913" width="11.85546875" style="11" customWidth="1"/>
    <col min="6914" max="6914" width="9.28515625" style="11" customWidth="1"/>
    <col min="6915" max="6915" width="14.140625" style="11" customWidth="1"/>
    <col min="6916" max="6916" width="16.28515625" style="11" customWidth="1"/>
    <col min="6917" max="7166" width="9.140625" style="11"/>
    <col min="7167" max="7167" width="7.42578125" style="11" customWidth="1"/>
    <col min="7168" max="7168" width="118.140625" style="11" customWidth="1"/>
    <col min="7169" max="7169" width="11.85546875" style="11" customWidth="1"/>
    <col min="7170" max="7170" width="9.28515625" style="11" customWidth="1"/>
    <col min="7171" max="7171" width="14.140625" style="11" customWidth="1"/>
    <col min="7172" max="7172" width="16.28515625" style="11" customWidth="1"/>
    <col min="7173" max="7422" width="9.140625" style="11"/>
    <col min="7423" max="7423" width="7.42578125" style="11" customWidth="1"/>
    <col min="7424" max="7424" width="118.140625" style="11" customWidth="1"/>
    <col min="7425" max="7425" width="11.85546875" style="11" customWidth="1"/>
    <col min="7426" max="7426" width="9.28515625" style="11" customWidth="1"/>
    <col min="7427" max="7427" width="14.140625" style="11" customWidth="1"/>
    <col min="7428" max="7428" width="16.28515625" style="11" customWidth="1"/>
    <col min="7429" max="7678" width="9.140625" style="11"/>
    <col min="7679" max="7679" width="7.42578125" style="11" customWidth="1"/>
    <col min="7680" max="7680" width="118.140625" style="11" customWidth="1"/>
    <col min="7681" max="7681" width="11.85546875" style="11" customWidth="1"/>
    <col min="7682" max="7682" width="9.28515625" style="11" customWidth="1"/>
    <col min="7683" max="7683" width="14.140625" style="11" customWidth="1"/>
    <col min="7684" max="7684" width="16.28515625" style="11" customWidth="1"/>
    <col min="7685" max="7934" width="9.140625" style="11"/>
    <col min="7935" max="7935" width="7.42578125" style="11" customWidth="1"/>
    <col min="7936" max="7936" width="118.140625" style="11" customWidth="1"/>
    <col min="7937" max="7937" width="11.85546875" style="11" customWidth="1"/>
    <col min="7938" max="7938" width="9.28515625" style="11" customWidth="1"/>
    <col min="7939" max="7939" width="14.140625" style="11" customWidth="1"/>
    <col min="7940" max="7940" width="16.28515625" style="11" customWidth="1"/>
    <col min="7941" max="8190" width="9.140625" style="11"/>
    <col min="8191" max="8191" width="7.42578125" style="11" customWidth="1"/>
    <col min="8192" max="8192" width="118.140625" style="11" customWidth="1"/>
    <col min="8193" max="8193" width="11.85546875" style="11" customWidth="1"/>
    <col min="8194" max="8194" width="9.28515625" style="11" customWidth="1"/>
    <col min="8195" max="8195" width="14.140625" style="11" customWidth="1"/>
    <col min="8196" max="8196" width="16.28515625" style="11" customWidth="1"/>
    <col min="8197" max="8446" width="9.140625" style="11"/>
    <col min="8447" max="8447" width="7.42578125" style="11" customWidth="1"/>
    <col min="8448" max="8448" width="118.140625" style="11" customWidth="1"/>
    <col min="8449" max="8449" width="11.85546875" style="11" customWidth="1"/>
    <col min="8450" max="8450" width="9.28515625" style="11" customWidth="1"/>
    <col min="8451" max="8451" width="14.140625" style="11" customWidth="1"/>
    <col min="8452" max="8452" width="16.28515625" style="11" customWidth="1"/>
    <col min="8453" max="8702" width="9.140625" style="11"/>
    <col min="8703" max="8703" width="7.42578125" style="11" customWidth="1"/>
    <col min="8704" max="8704" width="118.140625" style="11" customWidth="1"/>
    <col min="8705" max="8705" width="11.85546875" style="11" customWidth="1"/>
    <col min="8706" max="8706" width="9.28515625" style="11" customWidth="1"/>
    <col min="8707" max="8707" width="14.140625" style="11" customWidth="1"/>
    <col min="8708" max="8708" width="16.28515625" style="11" customWidth="1"/>
    <col min="8709" max="8958" width="9.140625" style="11"/>
    <col min="8959" max="8959" width="7.42578125" style="11" customWidth="1"/>
    <col min="8960" max="8960" width="118.140625" style="11" customWidth="1"/>
    <col min="8961" max="8961" width="11.85546875" style="11" customWidth="1"/>
    <col min="8962" max="8962" width="9.28515625" style="11" customWidth="1"/>
    <col min="8963" max="8963" width="14.140625" style="11" customWidth="1"/>
    <col min="8964" max="8964" width="16.28515625" style="11" customWidth="1"/>
    <col min="8965" max="9214" width="9.140625" style="11"/>
    <col min="9215" max="9215" width="7.42578125" style="11" customWidth="1"/>
    <col min="9216" max="9216" width="118.140625" style="11" customWidth="1"/>
    <col min="9217" max="9217" width="11.85546875" style="11" customWidth="1"/>
    <col min="9218" max="9218" width="9.28515625" style="11" customWidth="1"/>
    <col min="9219" max="9219" width="14.140625" style="11" customWidth="1"/>
    <col min="9220" max="9220" width="16.28515625" style="11" customWidth="1"/>
    <col min="9221" max="9470" width="9.140625" style="11"/>
    <col min="9471" max="9471" width="7.42578125" style="11" customWidth="1"/>
    <col min="9472" max="9472" width="118.140625" style="11" customWidth="1"/>
    <col min="9473" max="9473" width="11.85546875" style="11" customWidth="1"/>
    <col min="9474" max="9474" width="9.28515625" style="11" customWidth="1"/>
    <col min="9475" max="9475" width="14.140625" style="11" customWidth="1"/>
    <col min="9476" max="9476" width="16.28515625" style="11" customWidth="1"/>
    <col min="9477" max="9726" width="9.140625" style="11"/>
    <col min="9727" max="9727" width="7.42578125" style="11" customWidth="1"/>
    <col min="9728" max="9728" width="118.140625" style="11" customWidth="1"/>
    <col min="9729" max="9729" width="11.85546875" style="11" customWidth="1"/>
    <col min="9730" max="9730" width="9.28515625" style="11" customWidth="1"/>
    <col min="9731" max="9731" width="14.140625" style="11" customWidth="1"/>
    <col min="9732" max="9732" width="16.28515625" style="11" customWidth="1"/>
    <col min="9733" max="9982" width="9.140625" style="11"/>
    <col min="9983" max="9983" width="7.42578125" style="11" customWidth="1"/>
    <col min="9984" max="9984" width="118.140625" style="11" customWidth="1"/>
    <col min="9985" max="9985" width="11.85546875" style="11" customWidth="1"/>
    <col min="9986" max="9986" width="9.28515625" style="11" customWidth="1"/>
    <col min="9987" max="9987" width="14.140625" style="11" customWidth="1"/>
    <col min="9988" max="9988" width="16.28515625" style="11" customWidth="1"/>
    <col min="9989" max="10238" width="9.140625" style="11"/>
    <col min="10239" max="10239" width="7.42578125" style="11" customWidth="1"/>
    <col min="10240" max="10240" width="118.140625" style="11" customWidth="1"/>
    <col min="10241" max="10241" width="11.85546875" style="11" customWidth="1"/>
    <col min="10242" max="10242" width="9.28515625" style="11" customWidth="1"/>
    <col min="10243" max="10243" width="14.140625" style="11" customWidth="1"/>
    <col min="10244" max="10244" width="16.28515625" style="11" customWidth="1"/>
    <col min="10245" max="10494" width="9.140625" style="11"/>
    <col min="10495" max="10495" width="7.42578125" style="11" customWidth="1"/>
    <col min="10496" max="10496" width="118.140625" style="11" customWidth="1"/>
    <col min="10497" max="10497" width="11.85546875" style="11" customWidth="1"/>
    <col min="10498" max="10498" width="9.28515625" style="11" customWidth="1"/>
    <col min="10499" max="10499" width="14.140625" style="11" customWidth="1"/>
    <col min="10500" max="10500" width="16.28515625" style="11" customWidth="1"/>
    <col min="10501" max="10750" width="9.140625" style="11"/>
    <col min="10751" max="10751" width="7.42578125" style="11" customWidth="1"/>
    <col min="10752" max="10752" width="118.140625" style="11" customWidth="1"/>
    <col min="10753" max="10753" width="11.85546875" style="11" customWidth="1"/>
    <col min="10754" max="10754" width="9.28515625" style="11" customWidth="1"/>
    <col min="10755" max="10755" width="14.140625" style="11" customWidth="1"/>
    <col min="10756" max="10756" width="16.28515625" style="11" customWidth="1"/>
    <col min="10757" max="11006" width="9.140625" style="11"/>
    <col min="11007" max="11007" width="7.42578125" style="11" customWidth="1"/>
    <col min="11008" max="11008" width="118.140625" style="11" customWidth="1"/>
    <col min="11009" max="11009" width="11.85546875" style="11" customWidth="1"/>
    <col min="11010" max="11010" width="9.28515625" style="11" customWidth="1"/>
    <col min="11011" max="11011" width="14.140625" style="11" customWidth="1"/>
    <col min="11012" max="11012" width="16.28515625" style="11" customWidth="1"/>
    <col min="11013" max="11262" width="9.140625" style="11"/>
    <col min="11263" max="11263" width="7.42578125" style="11" customWidth="1"/>
    <col min="11264" max="11264" width="118.140625" style="11" customWidth="1"/>
    <col min="11265" max="11265" width="11.85546875" style="11" customWidth="1"/>
    <col min="11266" max="11266" width="9.28515625" style="11" customWidth="1"/>
    <col min="11267" max="11267" width="14.140625" style="11" customWidth="1"/>
    <col min="11268" max="11268" width="16.28515625" style="11" customWidth="1"/>
    <col min="11269" max="11518" width="9.140625" style="11"/>
    <col min="11519" max="11519" width="7.42578125" style="11" customWidth="1"/>
    <col min="11520" max="11520" width="118.140625" style="11" customWidth="1"/>
    <col min="11521" max="11521" width="11.85546875" style="11" customWidth="1"/>
    <col min="11522" max="11522" width="9.28515625" style="11" customWidth="1"/>
    <col min="11523" max="11523" width="14.140625" style="11" customWidth="1"/>
    <col min="11524" max="11524" width="16.28515625" style="11" customWidth="1"/>
    <col min="11525" max="11774" width="9.140625" style="11"/>
    <col min="11775" max="11775" width="7.42578125" style="11" customWidth="1"/>
    <col min="11776" max="11776" width="118.140625" style="11" customWidth="1"/>
    <col min="11777" max="11777" width="11.85546875" style="11" customWidth="1"/>
    <col min="11778" max="11778" width="9.28515625" style="11" customWidth="1"/>
    <col min="11779" max="11779" width="14.140625" style="11" customWidth="1"/>
    <col min="11780" max="11780" width="16.28515625" style="11" customWidth="1"/>
    <col min="11781" max="12030" width="9.140625" style="11"/>
    <col min="12031" max="12031" width="7.42578125" style="11" customWidth="1"/>
    <col min="12032" max="12032" width="118.140625" style="11" customWidth="1"/>
    <col min="12033" max="12033" width="11.85546875" style="11" customWidth="1"/>
    <col min="12034" max="12034" width="9.28515625" style="11" customWidth="1"/>
    <col min="12035" max="12035" width="14.140625" style="11" customWidth="1"/>
    <col min="12036" max="12036" width="16.28515625" style="11" customWidth="1"/>
    <col min="12037" max="12286" width="9.140625" style="11"/>
    <col min="12287" max="12287" width="7.42578125" style="11" customWidth="1"/>
    <col min="12288" max="12288" width="118.140625" style="11" customWidth="1"/>
    <col min="12289" max="12289" width="11.85546875" style="11" customWidth="1"/>
    <col min="12290" max="12290" width="9.28515625" style="11" customWidth="1"/>
    <col min="12291" max="12291" width="14.140625" style="11" customWidth="1"/>
    <col min="12292" max="12292" width="16.28515625" style="11" customWidth="1"/>
    <col min="12293" max="12542" width="9.140625" style="11"/>
    <col min="12543" max="12543" width="7.42578125" style="11" customWidth="1"/>
    <col min="12544" max="12544" width="118.140625" style="11" customWidth="1"/>
    <col min="12545" max="12545" width="11.85546875" style="11" customWidth="1"/>
    <col min="12546" max="12546" width="9.28515625" style="11" customWidth="1"/>
    <col min="12547" max="12547" width="14.140625" style="11" customWidth="1"/>
    <col min="12548" max="12548" width="16.28515625" style="11" customWidth="1"/>
    <col min="12549" max="12798" width="9.140625" style="11"/>
    <col min="12799" max="12799" width="7.42578125" style="11" customWidth="1"/>
    <col min="12800" max="12800" width="118.140625" style="11" customWidth="1"/>
    <col min="12801" max="12801" width="11.85546875" style="11" customWidth="1"/>
    <col min="12802" max="12802" width="9.28515625" style="11" customWidth="1"/>
    <col min="12803" max="12803" width="14.140625" style="11" customWidth="1"/>
    <col min="12804" max="12804" width="16.28515625" style="11" customWidth="1"/>
    <col min="12805" max="13054" width="9.140625" style="11"/>
    <col min="13055" max="13055" width="7.42578125" style="11" customWidth="1"/>
    <col min="13056" max="13056" width="118.140625" style="11" customWidth="1"/>
    <col min="13057" max="13057" width="11.85546875" style="11" customWidth="1"/>
    <col min="13058" max="13058" width="9.28515625" style="11" customWidth="1"/>
    <col min="13059" max="13059" width="14.140625" style="11" customWidth="1"/>
    <col min="13060" max="13060" width="16.28515625" style="11" customWidth="1"/>
    <col min="13061" max="13310" width="9.140625" style="11"/>
    <col min="13311" max="13311" width="7.42578125" style="11" customWidth="1"/>
    <col min="13312" max="13312" width="118.140625" style="11" customWidth="1"/>
    <col min="13313" max="13313" width="11.85546875" style="11" customWidth="1"/>
    <col min="13314" max="13314" width="9.28515625" style="11" customWidth="1"/>
    <col min="13315" max="13315" width="14.140625" style="11" customWidth="1"/>
    <col min="13316" max="13316" width="16.28515625" style="11" customWidth="1"/>
    <col min="13317" max="13566" width="9.140625" style="11"/>
    <col min="13567" max="13567" width="7.42578125" style="11" customWidth="1"/>
    <col min="13568" max="13568" width="118.140625" style="11" customWidth="1"/>
    <col min="13569" max="13569" width="11.85546875" style="11" customWidth="1"/>
    <col min="13570" max="13570" width="9.28515625" style="11" customWidth="1"/>
    <col min="13571" max="13571" width="14.140625" style="11" customWidth="1"/>
    <col min="13572" max="13572" width="16.28515625" style="11" customWidth="1"/>
    <col min="13573" max="13822" width="9.140625" style="11"/>
    <col min="13823" max="13823" width="7.42578125" style="11" customWidth="1"/>
    <col min="13824" max="13824" width="118.140625" style="11" customWidth="1"/>
    <col min="13825" max="13825" width="11.85546875" style="11" customWidth="1"/>
    <col min="13826" max="13826" width="9.28515625" style="11" customWidth="1"/>
    <col min="13827" max="13827" width="14.140625" style="11" customWidth="1"/>
    <col min="13828" max="13828" width="16.28515625" style="11" customWidth="1"/>
    <col min="13829" max="14078" width="9.140625" style="11"/>
    <col min="14079" max="14079" width="7.42578125" style="11" customWidth="1"/>
    <col min="14080" max="14080" width="118.140625" style="11" customWidth="1"/>
    <col min="14081" max="14081" width="11.85546875" style="11" customWidth="1"/>
    <col min="14082" max="14082" width="9.28515625" style="11" customWidth="1"/>
    <col min="14083" max="14083" width="14.140625" style="11" customWidth="1"/>
    <col min="14084" max="14084" width="16.28515625" style="11" customWidth="1"/>
    <col min="14085" max="14334" width="9.140625" style="11"/>
    <col min="14335" max="14335" width="7.42578125" style="11" customWidth="1"/>
    <col min="14336" max="14336" width="118.140625" style="11" customWidth="1"/>
    <col min="14337" max="14337" width="11.85546875" style="11" customWidth="1"/>
    <col min="14338" max="14338" width="9.28515625" style="11" customWidth="1"/>
    <col min="14339" max="14339" width="14.140625" style="11" customWidth="1"/>
    <col min="14340" max="14340" width="16.28515625" style="11" customWidth="1"/>
    <col min="14341" max="14590" width="9.140625" style="11"/>
    <col min="14591" max="14591" width="7.42578125" style="11" customWidth="1"/>
    <col min="14592" max="14592" width="118.140625" style="11" customWidth="1"/>
    <col min="14593" max="14593" width="11.85546875" style="11" customWidth="1"/>
    <col min="14594" max="14594" width="9.28515625" style="11" customWidth="1"/>
    <col min="14595" max="14595" width="14.140625" style="11" customWidth="1"/>
    <col min="14596" max="14596" width="16.28515625" style="11" customWidth="1"/>
    <col min="14597" max="14846" width="9.140625" style="11"/>
    <col min="14847" max="14847" width="7.42578125" style="11" customWidth="1"/>
    <col min="14848" max="14848" width="118.140625" style="11" customWidth="1"/>
    <col min="14849" max="14849" width="11.85546875" style="11" customWidth="1"/>
    <col min="14850" max="14850" width="9.28515625" style="11" customWidth="1"/>
    <col min="14851" max="14851" width="14.140625" style="11" customWidth="1"/>
    <col min="14852" max="14852" width="16.28515625" style="11" customWidth="1"/>
    <col min="14853" max="15102" width="9.140625" style="11"/>
    <col min="15103" max="15103" width="7.42578125" style="11" customWidth="1"/>
    <col min="15104" max="15104" width="118.140625" style="11" customWidth="1"/>
    <col min="15105" max="15105" width="11.85546875" style="11" customWidth="1"/>
    <col min="15106" max="15106" width="9.28515625" style="11" customWidth="1"/>
    <col min="15107" max="15107" width="14.140625" style="11" customWidth="1"/>
    <col min="15108" max="15108" width="16.28515625" style="11" customWidth="1"/>
    <col min="15109" max="15358" width="9.140625" style="11"/>
    <col min="15359" max="15359" width="7.42578125" style="11" customWidth="1"/>
    <col min="15360" max="15360" width="118.140625" style="11" customWidth="1"/>
    <col min="15361" max="15361" width="11.85546875" style="11" customWidth="1"/>
    <col min="15362" max="15362" width="9.28515625" style="11" customWidth="1"/>
    <col min="15363" max="15363" width="14.140625" style="11" customWidth="1"/>
    <col min="15364" max="15364" width="16.28515625" style="11" customWidth="1"/>
    <col min="15365" max="15614" width="9.140625" style="11"/>
    <col min="15615" max="15615" width="7.42578125" style="11" customWidth="1"/>
    <col min="15616" max="15616" width="118.140625" style="11" customWidth="1"/>
    <col min="15617" max="15617" width="11.85546875" style="11" customWidth="1"/>
    <col min="15618" max="15618" width="9.28515625" style="11" customWidth="1"/>
    <col min="15619" max="15619" width="14.140625" style="11" customWidth="1"/>
    <col min="15620" max="15620" width="16.28515625" style="11" customWidth="1"/>
    <col min="15621" max="15870" width="9.140625" style="11"/>
    <col min="15871" max="15871" width="7.42578125" style="11" customWidth="1"/>
    <col min="15872" max="15872" width="118.140625" style="11" customWidth="1"/>
    <col min="15873" max="15873" width="11.85546875" style="11" customWidth="1"/>
    <col min="15874" max="15874" width="9.28515625" style="11" customWidth="1"/>
    <col min="15875" max="15875" width="14.140625" style="11" customWidth="1"/>
    <col min="15876" max="15876" width="16.28515625" style="11" customWidth="1"/>
    <col min="15877" max="16126" width="9.140625" style="11"/>
    <col min="16127" max="16127" width="7.42578125" style="11" customWidth="1"/>
    <col min="16128" max="16128" width="118.140625" style="11" customWidth="1"/>
    <col min="16129" max="16129" width="11.85546875" style="11" customWidth="1"/>
    <col min="16130" max="16130" width="9.28515625" style="11" customWidth="1"/>
    <col min="16131" max="16131" width="14.140625" style="11" customWidth="1"/>
    <col min="16132" max="16132" width="16.28515625" style="11" customWidth="1"/>
    <col min="16133" max="16384" width="9.140625" style="11"/>
  </cols>
  <sheetData>
    <row r="1" spans="1:7" s="6" customFormat="1" ht="20.25" customHeight="1" x14ac:dyDescent="0.3">
      <c r="A1" s="3" t="s">
        <v>51</v>
      </c>
      <c r="B1" s="4"/>
      <c r="C1" s="5"/>
      <c r="D1" s="5"/>
      <c r="E1" s="43"/>
      <c r="F1" s="5"/>
    </row>
    <row r="2" spans="1:7" s="6" customFormat="1" ht="20.25" customHeight="1" x14ac:dyDescent="0.3">
      <c r="A2" s="3" t="s">
        <v>52</v>
      </c>
      <c r="B2" s="4"/>
      <c r="C2" s="5"/>
      <c r="D2" s="5"/>
      <c r="E2" s="43"/>
      <c r="F2" s="5"/>
    </row>
    <row r="3" spans="1:7" s="6" customFormat="1" ht="21" customHeight="1" x14ac:dyDescent="0.2">
      <c r="A3" s="7" t="s">
        <v>993</v>
      </c>
      <c r="B3" s="4"/>
      <c r="C3" s="5"/>
      <c r="D3" s="5"/>
      <c r="E3" s="43"/>
      <c r="F3" s="5"/>
    </row>
    <row r="4" spans="1:7" ht="12.75" customHeight="1" x14ac:dyDescent="0.2">
      <c r="C4" s="10"/>
      <c r="D4" s="10"/>
      <c r="E4" s="44"/>
      <c r="F4" s="10"/>
    </row>
    <row r="5" spans="1:7" s="17" customFormat="1" ht="27.75" customHeight="1" x14ac:dyDescent="0.2">
      <c r="A5" s="12"/>
      <c r="B5" s="13" t="s">
        <v>768</v>
      </c>
      <c r="C5" s="14" t="s">
        <v>53</v>
      </c>
      <c r="D5" s="12" t="s">
        <v>54</v>
      </c>
      <c r="E5" s="15" t="s">
        <v>55</v>
      </c>
      <c r="F5" s="16" t="s">
        <v>56</v>
      </c>
    </row>
    <row r="6" spans="1:7" s="36" customFormat="1" ht="27.75" customHeight="1" x14ac:dyDescent="0.2">
      <c r="A6" s="32"/>
      <c r="B6" s="33" t="s">
        <v>763</v>
      </c>
      <c r="C6" s="34"/>
      <c r="D6" s="32"/>
      <c r="E6" s="35"/>
      <c r="F6" s="42"/>
    </row>
    <row r="7" spans="1:7" s="48" customFormat="1" ht="15" customHeight="1" x14ac:dyDescent="0.2">
      <c r="A7" s="50"/>
      <c r="B7" s="52" t="s">
        <v>784</v>
      </c>
      <c r="C7" s="51"/>
      <c r="D7" s="50"/>
      <c r="E7" s="49"/>
      <c r="F7" s="54"/>
    </row>
    <row r="8" spans="1:7" s="23" customFormat="1" ht="35.1" customHeight="1" x14ac:dyDescent="0.2">
      <c r="A8" s="18">
        <v>253</v>
      </c>
      <c r="B8" s="19" t="s">
        <v>302</v>
      </c>
      <c r="C8" s="20">
        <v>140</v>
      </c>
      <c r="D8" s="21" t="s">
        <v>61</v>
      </c>
      <c r="E8" s="221"/>
      <c r="F8" s="224">
        <f>C8*E8</f>
        <v>0</v>
      </c>
    </row>
    <row r="9" spans="1:7" s="23" customFormat="1" ht="60" customHeight="1" x14ac:dyDescent="0.2">
      <c r="A9" s="18">
        <v>254</v>
      </c>
      <c r="B9" s="19" t="s">
        <v>301</v>
      </c>
      <c r="C9" s="20">
        <v>140</v>
      </c>
      <c r="D9" s="21" t="s">
        <v>61</v>
      </c>
      <c r="E9" s="221"/>
      <c r="F9" s="224">
        <f>C9*E9</f>
        <v>0</v>
      </c>
    </row>
    <row r="10" spans="1:7" s="48" customFormat="1" ht="15" customHeight="1" x14ac:dyDescent="0.2">
      <c r="A10" s="50"/>
      <c r="B10" s="52" t="s">
        <v>762</v>
      </c>
      <c r="C10" s="236"/>
      <c r="D10" s="50"/>
      <c r="E10" s="230"/>
      <c r="F10" s="232"/>
    </row>
    <row r="11" spans="1:7" s="23" customFormat="1" ht="45" customHeight="1" x14ac:dyDescent="0.2">
      <c r="A11" s="18">
        <v>255</v>
      </c>
      <c r="B11" s="19" t="s">
        <v>761</v>
      </c>
      <c r="C11" s="20">
        <v>2</v>
      </c>
      <c r="D11" s="21" t="s">
        <v>59</v>
      </c>
      <c r="E11" s="221"/>
      <c r="F11" s="224">
        <f>C11*E11</f>
        <v>0</v>
      </c>
    </row>
    <row r="12" spans="1:7" s="23" customFormat="1" ht="35.1" customHeight="1" x14ac:dyDescent="0.2">
      <c r="A12" s="18">
        <v>256</v>
      </c>
      <c r="B12" s="19" t="s">
        <v>760</v>
      </c>
      <c r="C12" s="20">
        <v>2</v>
      </c>
      <c r="D12" s="21" t="s">
        <v>61</v>
      </c>
      <c r="E12" s="221"/>
      <c r="F12" s="224">
        <f>C12*E12</f>
        <v>0</v>
      </c>
      <c r="G12" s="53"/>
    </row>
    <row r="13" spans="1:7" s="23" customFormat="1" ht="35.1" customHeight="1" x14ac:dyDescent="0.2">
      <c r="A13" s="18">
        <v>257</v>
      </c>
      <c r="B13" s="19" t="s">
        <v>759</v>
      </c>
      <c r="C13" s="20">
        <v>1</v>
      </c>
      <c r="D13" s="21" t="s">
        <v>61</v>
      </c>
      <c r="E13" s="221"/>
      <c r="F13" s="224">
        <f>C13*E13</f>
        <v>0</v>
      </c>
    </row>
    <row r="14" spans="1:7" s="48" customFormat="1" ht="15" customHeight="1" x14ac:dyDescent="0.2">
      <c r="A14" s="50"/>
      <c r="B14" s="52" t="s">
        <v>758</v>
      </c>
      <c r="C14" s="236"/>
      <c r="D14" s="50"/>
      <c r="E14" s="230"/>
      <c r="F14" s="233"/>
    </row>
    <row r="15" spans="1:7" s="23" customFormat="1" ht="45" customHeight="1" x14ac:dyDescent="0.2">
      <c r="A15" s="18">
        <v>258</v>
      </c>
      <c r="B15" s="19" t="s">
        <v>757</v>
      </c>
      <c r="C15" s="20">
        <v>8</v>
      </c>
      <c r="D15" s="21" t="s">
        <v>59</v>
      </c>
      <c r="E15" s="221"/>
      <c r="F15" s="224">
        <f t="shared" ref="F15:F22" si="0">C15*E15</f>
        <v>0</v>
      </c>
    </row>
    <row r="16" spans="1:7" s="23" customFormat="1" ht="35.1" customHeight="1" x14ac:dyDescent="0.2">
      <c r="A16" s="18">
        <v>259</v>
      </c>
      <c r="B16" s="19" t="s">
        <v>785</v>
      </c>
      <c r="C16" s="39">
        <v>6.4</v>
      </c>
      <c r="D16" s="21" t="s">
        <v>66</v>
      </c>
      <c r="E16" s="221"/>
      <c r="F16" s="224">
        <f t="shared" si="0"/>
        <v>0</v>
      </c>
    </row>
    <row r="17" spans="1:6" s="23" customFormat="1" ht="35.1" customHeight="1" x14ac:dyDescent="0.2">
      <c r="A17" s="220">
        <v>260</v>
      </c>
      <c r="B17" s="19" t="s">
        <v>786</v>
      </c>
      <c r="C17" s="39">
        <v>6.4</v>
      </c>
      <c r="D17" s="21" t="s">
        <v>66</v>
      </c>
      <c r="E17" s="221"/>
      <c r="F17" s="224">
        <f t="shared" si="0"/>
        <v>0</v>
      </c>
    </row>
    <row r="18" spans="1:6" s="23" customFormat="1" ht="35.1" customHeight="1" x14ac:dyDescent="0.2">
      <c r="A18" s="220">
        <v>261</v>
      </c>
      <c r="B18" s="19" t="s">
        <v>787</v>
      </c>
      <c r="C18" s="39">
        <v>6.4</v>
      </c>
      <c r="D18" s="21" t="s">
        <v>66</v>
      </c>
      <c r="E18" s="221"/>
      <c r="F18" s="224">
        <f t="shared" si="0"/>
        <v>0</v>
      </c>
    </row>
    <row r="19" spans="1:6" s="23" customFormat="1" ht="60" customHeight="1" x14ac:dyDescent="0.2">
      <c r="A19" s="220">
        <v>262</v>
      </c>
      <c r="B19" s="19" t="s">
        <v>756</v>
      </c>
      <c r="C19" s="20">
        <v>7</v>
      </c>
      <c r="D19" s="21" t="s">
        <v>61</v>
      </c>
      <c r="E19" s="221"/>
      <c r="F19" s="224">
        <f t="shared" si="0"/>
        <v>0</v>
      </c>
    </row>
    <row r="20" spans="1:6" s="23" customFormat="1" ht="35.1" customHeight="1" x14ac:dyDescent="0.2">
      <c r="A20" s="220">
        <v>263</v>
      </c>
      <c r="B20" s="19" t="s">
        <v>755</v>
      </c>
      <c r="C20" s="20">
        <v>4</v>
      </c>
      <c r="D20" s="21" t="s">
        <v>59</v>
      </c>
      <c r="E20" s="221"/>
      <c r="F20" s="224">
        <f t="shared" si="0"/>
        <v>0</v>
      </c>
    </row>
    <row r="21" spans="1:6" s="23" customFormat="1" ht="35.1" customHeight="1" x14ac:dyDescent="0.2">
      <c r="A21" s="220">
        <v>264</v>
      </c>
      <c r="B21" s="19" t="s">
        <v>754</v>
      </c>
      <c r="C21" s="20">
        <v>4</v>
      </c>
      <c r="D21" s="21" t="s">
        <v>59</v>
      </c>
      <c r="E21" s="221"/>
      <c r="F21" s="224">
        <f t="shared" si="0"/>
        <v>0</v>
      </c>
    </row>
    <row r="22" spans="1:6" s="23" customFormat="1" ht="35.1" customHeight="1" x14ac:dyDescent="0.2">
      <c r="A22" s="220">
        <v>265</v>
      </c>
      <c r="B22" s="19" t="s">
        <v>753</v>
      </c>
      <c r="C22" s="39">
        <v>5.5</v>
      </c>
      <c r="D22" s="21" t="s">
        <v>66</v>
      </c>
      <c r="E22" s="221"/>
      <c r="F22" s="224">
        <f t="shared" si="0"/>
        <v>0</v>
      </c>
    </row>
    <row r="23" spans="1:6" s="48" customFormat="1" ht="15" customHeight="1" x14ac:dyDescent="0.2">
      <c r="A23" s="50"/>
      <c r="B23" s="52" t="s">
        <v>752</v>
      </c>
      <c r="C23" s="236"/>
      <c r="D23" s="50"/>
      <c r="E23" s="230"/>
      <c r="F23" s="233"/>
    </row>
    <row r="24" spans="1:6" s="45" customFormat="1" ht="35.1" customHeight="1" x14ac:dyDescent="0.2">
      <c r="A24" s="18">
        <v>266</v>
      </c>
      <c r="B24" s="19" t="s">
        <v>751</v>
      </c>
      <c r="C24" s="39">
        <v>10.199999999999999</v>
      </c>
      <c r="D24" s="21" t="s">
        <v>59</v>
      </c>
      <c r="E24" s="221"/>
      <c r="F24" s="224">
        <f t="shared" ref="F24:F33" si="1">C24*E24</f>
        <v>0</v>
      </c>
    </row>
    <row r="25" spans="1:6" s="45" customFormat="1" ht="35.1" customHeight="1" x14ac:dyDescent="0.2">
      <c r="A25" s="18">
        <v>267</v>
      </c>
      <c r="B25" s="19" t="s">
        <v>743</v>
      </c>
      <c r="C25" s="20">
        <v>17</v>
      </c>
      <c r="D25" s="21" t="s">
        <v>61</v>
      </c>
      <c r="E25" s="221"/>
      <c r="F25" s="224">
        <f t="shared" si="1"/>
        <v>0</v>
      </c>
    </row>
    <row r="26" spans="1:6" s="45" customFormat="1" ht="35.1" customHeight="1" x14ac:dyDescent="0.2">
      <c r="A26" s="220">
        <v>268</v>
      </c>
      <c r="B26" s="19" t="s">
        <v>750</v>
      </c>
      <c r="C26" s="20">
        <v>2</v>
      </c>
      <c r="D26" s="21" t="s">
        <v>64</v>
      </c>
      <c r="E26" s="221"/>
      <c r="F26" s="224">
        <f t="shared" si="1"/>
        <v>0</v>
      </c>
    </row>
    <row r="27" spans="1:6" s="45" customFormat="1" ht="35.1" customHeight="1" x14ac:dyDescent="0.2">
      <c r="A27" s="220">
        <v>269</v>
      </c>
      <c r="B27" s="19" t="s">
        <v>742</v>
      </c>
      <c r="C27" s="20">
        <v>1</v>
      </c>
      <c r="D27" s="21" t="s">
        <v>64</v>
      </c>
      <c r="E27" s="221"/>
      <c r="F27" s="224">
        <f t="shared" si="1"/>
        <v>0</v>
      </c>
    </row>
    <row r="28" spans="1:6" s="45" customFormat="1" ht="35.1" customHeight="1" x14ac:dyDescent="0.2">
      <c r="A28" s="220">
        <v>270</v>
      </c>
      <c r="B28" s="19" t="s">
        <v>749</v>
      </c>
      <c r="C28" s="20">
        <v>1</v>
      </c>
      <c r="D28" s="21" t="s">
        <v>64</v>
      </c>
      <c r="E28" s="221"/>
      <c r="F28" s="224">
        <f t="shared" si="1"/>
        <v>0</v>
      </c>
    </row>
    <row r="29" spans="1:6" s="45" customFormat="1" ht="35.1" customHeight="1" x14ac:dyDescent="0.2">
      <c r="A29" s="220">
        <v>271</v>
      </c>
      <c r="B29" s="19" t="s">
        <v>741</v>
      </c>
      <c r="C29" s="20">
        <v>1</v>
      </c>
      <c r="D29" s="21" t="s">
        <v>64</v>
      </c>
      <c r="E29" s="221"/>
      <c r="F29" s="224">
        <f t="shared" si="1"/>
        <v>0</v>
      </c>
    </row>
    <row r="30" spans="1:6" s="45" customFormat="1" ht="35.1" customHeight="1" x14ac:dyDescent="0.2">
      <c r="A30" s="220">
        <v>272</v>
      </c>
      <c r="B30" s="19" t="s">
        <v>748</v>
      </c>
      <c r="C30" s="39">
        <v>5.0999999999999996</v>
      </c>
      <c r="D30" s="21" t="s">
        <v>59</v>
      </c>
      <c r="E30" s="221"/>
      <c r="F30" s="224">
        <f t="shared" si="1"/>
        <v>0</v>
      </c>
    </row>
    <row r="31" spans="1:6" s="45" customFormat="1" ht="35.1" customHeight="1" x14ac:dyDescent="0.2">
      <c r="A31" s="220">
        <v>273</v>
      </c>
      <c r="B31" s="19" t="s">
        <v>747</v>
      </c>
      <c r="C31" s="39">
        <v>5.0999999999999996</v>
      </c>
      <c r="D31" s="21" t="s">
        <v>59</v>
      </c>
      <c r="E31" s="221"/>
      <c r="F31" s="224">
        <f t="shared" si="1"/>
        <v>0</v>
      </c>
    </row>
    <row r="32" spans="1:6" s="45" customFormat="1" ht="35.1" customHeight="1" x14ac:dyDescent="0.2">
      <c r="A32" s="220">
        <v>274</v>
      </c>
      <c r="B32" s="19" t="s">
        <v>726</v>
      </c>
      <c r="C32" s="39">
        <v>6.1</v>
      </c>
      <c r="D32" s="21" t="s">
        <v>59</v>
      </c>
      <c r="E32" s="221"/>
      <c r="F32" s="224">
        <f t="shared" si="1"/>
        <v>0</v>
      </c>
    </row>
    <row r="33" spans="1:6" s="23" customFormat="1" ht="35.1" customHeight="1" x14ac:dyDescent="0.2">
      <c r="A33" s="220">
        <v>275</v>
      </c>
      <c r="B33" s="19" t="s">
        <v>746</v>
      </c>
      <c r="C33" s="39">
        <v>13.4</v>
      </c>
      <c r="D33" s="21" t="s">
        <v>66</v>
      </c>
      <c r="E33" s="221"/>
      <c r="F33" s="224">
        <f t="shared" si="1"/>
        <v>0</v>
      </c>
    </row>
    <row r="34" spans="1:6" s="48" customFormat="1" ht="15" customHeight="1" x14ac:dyDescent="0.2">
      <c r="A34" s="50"/>
      <c r="B34" s="52" t="s">
        <v>745</v>
      </c>
      <c r="C34" s="236"/>
      <c r="D34" s="50"/>
      <c r="E34" s="230"/>
      <c r="F34" s="233"/>
    </row>
    <row r="35" spans="1:6" s="23" customFormat="1" ht="45" customHeight="1" x14ac:dyDescent="0.2">
      <c r="A35" s="18">
        <v>276</v>
      </c>
      <c r="B35" s="19" t="s">
        <v>788</v>
      </c>
      <c r="C35" s="39">
        <v>3.7</v>
      </c>
      <c r="D35" s="21" t="s">
        <v>59</v>
      </c>
      <c r="E35" s="221"/>
      <c r="F35" s="224">
        <f t="shared" ref="F35:F45" si="2">C35*E35</f>
        <v>0</v>
      </c>
    </row>
    <row r="36" spans="1:6" s="23" customFormat="1" ht="35.1" customHeight="1" x14ac:dyDescent="0.2">
      <c r="A36" s="18">
        <v>277</v>
      </c>
      <c r="B36" s="19" t="s">
        <v>744</v>
      </c>
      <c r="C36" s="39">
        <v>4.2</v>
      </c>
      <c r="D36" s="21" t="s">
        <v>61</v>
      </c>
      <c r="E36" s="221"/>
      <c r="F36" s="224">
        <f t="shared" si="2"/>
        <v>0</v>
      </c>
    </row>
    <row r="37" spans="1:6" s="45" customFormat="1" ht="35.1" customHeight="1" x14ac:dyDescent="0.2">
      <c r="A37" s="220">
        <v>278</v>
      </c>
      <c r="B37" s="19" t="s">
        <v>743</v>
      </c>
      <c r="C37" s="39">
        <v>4.2</v>
      </c>
      <c r="D37" s="21" t="s">
        <v>61</v>
      </c>
      <c r="E37" s="221"/>
      <c r="F37" s="224">
        <f t="shared" si="2"/>
        <v>0</v>
      </c>
    </row>
    <row r="38" spans="1:6" s="45" customFormat="1" ht="35.1" customHeight="1" x14ac:dyDescent="0.2">
      <c r="A38" s="220">
        <v>279</v>
      </c>
      <c r="B38" s="19" t="s">
        <v>742</v>
      </c>
      <c r="C38" s="20">
        <v>3</v>
      </c>
      <c r="D38" s="21" t="s">
        <v>64</v>
      </c>
      <c r="E38" s="221"/>
      <c r="F38" s="224">
        <f t="shared" si="2"/>
        <v>0</v>
      </c>
    </row>
    <row r="39" spans="1:6" s="45" customFormat="1" ht="35.1" customHeight="1" x14ac:dyDescent="0.2">
      <c r="A39" s="220">
        <v>280</v>
      </c>
      <c r="B39" s="19" t="s">
        <v>741</v>
      </c>
      <c r="C39" s="20">
        <v>1</v>
      </c>
      <c r="D39" s="21" t="s">
        <v>64</v>
      </c>
      <c r="E39" s="221"/>
      <c r="F39" s="224">
        <f t="shared" si="2"/>
        <v>0</v>
      </c>
    </row>
    <row r="40" spans="1:6" s="45" customFormat="1" ht="35.1" customHeight="1" x14ac:dyDescent="0.2">
      <c r="A40" s="220">
        <v>281</v>
      </c>
      <c r="B40" s="19" t="s">
        <v>740</v>
      </c>
      <c r="C40" s="20">
        <v>1</v>
      </c>
      <c r="D40" s="21" t="s">
        <v>64</v>
      </c>
      <c r="E40" s="221"/>
      <c r="F40" s="224">
        <f t="shared" si="2"/>
        <v>0</v>
      </c>
    </row>
    <row r="41" spans="1:6" s="45" customFormat="1" ht="35.1" customHeight="1" x14ac:dyDescent="0.2">
      <c r="A41" s="220">
        <v>282</v>
      </c>
      <c r="B41" s="19" t="s">
        <v>739</v>
      </c>
      <c r="C41" s="20">
        <v>1</v>
      </c>
      <c r="D41" s="21" t="s">
        <v>64</v>
      </c>
      <c r="E41" s="221"/>
      <c r="F41" s="224">
        <f t="shared" si="2"/>
        <v>0</v>
      </c>
    </row>
    <row r="42" spans="1:6" s="45" customFormat="1" ht="35.1" customHeight="1" x14ac:dyDescent="0.2">
      <c r="A42" s="220">
        <v>283</v>
      </c>
      <c r="B42" s="19" t="s">
        <v>789</v>
      </c>
      <c r="C42" s="39">
        <v>1.3</v>
      </c>
      <c r="D42" s="21" t="s">
        <v>59</v>
      </c>
      <c r="E42" s="221"/>
      <c r="F42" s="224">
        <f t="shared" si="2"/>
        <v>0</v>
      </c>
    </row>
    <row r="43" spans="1:6" s="45" customFormat="1" ht="35.1" customHeight="1" x14ac:dyDescent="0.2">
      <c r="A43" s="220">
        <v>284</v>
      </c>
      <c r="B43" s="19" t="s">
        <v>790</v>
      </c>
      <c r="C43" s="39">
        <v>1.3</v>
      </c>
      <c r="D43" s="21" t="s">
        <v>59</v>
      </c>
      <c r="E43" s="221"/>
      <c r="F43" s="224">
        <f t="shared" si="2"/>
        <v>0</v>
      </c>
    </row>
    <row r="44" spans="1:6" s="45" customFormat="1" ht="35.1" customHeight="1" x14ac:dyDescent="0.2">
      <c r="A44" s="220">
        <v>285</v>
      </c>
      <c r="B44" s="19" t="s">
        <v>791</v>
      </c>
      <c r="C44" s="20">
        <v>2</v>
      </c>
      <c r="D44" s="21" t="s">
        <v>59</v>
      </c>
      <c r="E44" s="221"/>
      <c r="F44" s="224">
        <f t="shared" si="2"/>
        <v>0</v>
      </c>
    </row>
    <row r="45" spans="1:6" s="23" customFormat="1" ht="35.1" customHeight="1" x14ac:dyDescent="0.2">
      <c r="A45" s="220">
        <v>286</v>
      </c>
      <c r="B45" s="19" t="s">
        <v>738</v>
      </c>
      <c r="C45" s="39">
        <v>3.3</v>
      </c>
      <c r="D45" s="21" t="s">
        <v>66</v>
      </c>
      <c r="E45" s="221"/>
      <c r="F45" s="224">
        <f t="shared" si="2"/>
        <v>0</v>
      </c>
    </row>
    <row r="46" spans="1:6" s="48" customFormat="1" ht="15" customHeight="1" x14ac:dyDescent="0.2">
      <c r="A46" s="50"/>
      <c r="B46" s="52" t="s">
        <v>737</v>
      </c>
      <c r="C46" s="236"/>
      <c r="D46" s="50"/>
      <c r="E46" s="230"/>
      <c r="F46" s="233"/>
    </row>
    <row r="47" spans="1:6" s="23" customFormat="1" ht="45" customHeight="1" x14ac:dyDescent="0.2">
      <c r="A47" s="18">
        <v>287</v>
      </c>
      <c r="B47" s="19" t="s">
        <v>736</v>
      </c>
      <c r="C47" s="39">
        <v>4.2</v>
      </c>
      <c r="D47" s="21" t="s">
        <v>59</v>
      </c>
      <c r="E47" s="221"/>
      <c r="F47" s="224">
        <f t="shared" ref="F47:F59" si="3">C47*E47</f>
        <v>0</v>
      </c>
    </row>
    <row r="48" spans="1:6" s="45" customFormat="1" ht="35.1" customHeight="1" x14ac:dyDescent="0.2">
      <c r="A48" s="18">
        <v>288</v>
      </c>
      <c r="B48" s="19" t="s">
        <v>735</v>
      </c>
      <c r="C48" s="39">
        <v>0.8</v>
      </c>
      <c r="D48" s="21" t="s">
        <v>268</v>
      </c>
      <c r="E48" s="221"/>
      <c r="F48" s="224">
        <f t="shared" si="3"/>
        <v>0</v>
      </c>
    </row>
    <row r="49" spans="1:6" s="45" customFormat="1" ht="35.1" customHeight="1" x14ac:dyDescent="0.2">
      <c r="A49" s="220">
        <v>289</v>
      </c>
      <c r="B49" s="19" t="s">
        <v>734</v>
      </c>
      <c r="C49" s="39">
        <v>0.3</v>
      </c>
      <c r="D49" s="21" t="s">
        <v>59</v>
      </c>
      <c r="E49" s="221"/>
      <c r="F49" s="224">
        <f t="shared" si="3"/>
        <v>0</v>
      </c>
    </row>
    <row r="50" spans="1:6" s="23" customFormat="1" ht="35.1" customHeight="1" x14ac:dyDescent="0.2">
      <c r="A50" s="220">
        <v>290</v>
      </c>
      <c r="B50" s="19" t="s">
        <v>733</v>
      </c>
      <c r="C50" s="20">
        <v>1</v>
      </c>
      <c r="D50" s="21" t="s">
        <v>65</v>
      </c>
      <c r="E50" s="221"/>
      <c r="F50" s="224">
        <f t="shared" si="3"/>
        <v>0</v>
      </c>
    </row>
    <row r="51" spans="1:6" s="23" customFormat="1" ht="35.1" customHeight="1" x14ac:dyDescent="0.2">
      <c r="A51" s="220">
        <v>291</v>
      </c>
      <c r="B51" s="19" t="s">
        <v>732</v>
      </c>
      <c r="C51" s="20">
        <v>2</v>
      </c>
      <c r="D51" s="21" t="s">
        <v>64</v>
      </c>
      <c r="E51" s="221"/>
      <c r="F51" s="224">
        <f t="shared" si="3"/>
        <v>0</v>
      </c>
    </row>
    <row r="52" spans="1:6" s="23" customFormat="1" ht="35.1" customHeight="1" x14ac:dyDescent="0.2">
      <c r="A52" s="220">
        <v>292</v>
      </c>
      <c r="B52" s="19" t="s">
        <v>731</v>
      </c>
      <c r="C52" s="20">
        <v>2</v>
      </c>
      <c r="D52" s="21" t="s">
        <v>64</v>
      </c>
      <c r="E52" s="221"/>
      <c r="F52" s="224">
        <f t="shared" si="3"/>
        <v>0</v>
      </c>
    </row>
    <row r="53" spans="1:6" s="45" customFormat="1" ht="35.1" customHeight="1" x14ac:dyDescent="0.2">
      <c r="A53" s="220">
        <v>293</v>
      </c>
      <c r="B53" s="19" t="s">
        <v>730</v>
      </c>
      <c r="C53" s="20">
        <v>1</v>
      </c>
      <c r="D53" s="21" t="s">
        <v>64</v>
      </c>
      <c r="E53" s="221"/>
      <c r="F53" s="224">
        <f t="shared" si="3"/>
        <v>0</v>
      </c>
    </row>
    <row r="54" spans="1:6" s="45" customFormat="1" ht="35.1" customHeight="1" x14ac:dyDescent="0.2">
      <c r="A54" s="220">
        <v>294</v>
      </c>
      <c r="B54" s="19" t="s">
        <v>729</v>
      </c>
      <c r="C54" s="20">
        <v>1</v>
      </c>
      <c r="D54" s="21" t="s">
        <v>64</v>
      </c>
      <c r="E54" s="221"/>
      <c r="F54" s="224">
        <f t="shared" si="3"/>
        <v>0</v>
      </c>
    </row>
    <row r="55" spans="1:6" s="23" customFormat="1" ht="35.1" customHeight="1" x14ac:dyDescent="0.2">
      <c r="A55" s="220">
        <v>295</v>
      </c>
      <c r="B55" s="19" t="s">
        <v>728</v>
      </c>
      <c r="C55" s="20">
        <v>1</v>
      </c>
      <c r="D55" s="21" t="s">
        <v>64</v>
      </c>
      <c r="E55" s="221"/>
      <c r="F55" s="224">
        <f t="shared" si="3"/>
        <v>0</v>
      </c>
    </row>
    <row r="56" spans="1:6" s="23" customFormat="1" ht="35.1" customHeight="1" x14ac:dyDescent="0.2">
      <c r="A56" s="220">
        <v>296</v>
      </c>
      <c r="B56" s="19" t="s">
        <v>727</v>
      </c>
      <c r="C56" s="39">
        <v>1.1000000000000001</v>
      </c>
      <c r="D56" s="21" t="s">
        <v>59</v>
      </c>
      <c r="E56" s="221"/>
      <c r="F56" s="224">
        <f t="shared" si="3"/>
        <v>0</v>
      </c>
    </row>
    <row r="57" spans="1:6" s="45" customFormat="1" ht="35.1" customHeight="1" x14ac:dyDescent="0.2">
      <c r="A57" s="220">
        <v>297</v>
      </c>
      <c r="B57" s="19" t="s">
        <v>726</v>
      </c>
      <c r="C57" s="39">
        <v>2.8</v>
      </c>
      <c r="D57" s="21" t="s">
        <v>59</v>
      </c>
      <c r="E57" s="221"/>
      <c r="F57" s="224">
        <f t="shared" si="3"/>
        <v>0</v>
      </c>
    </row>
    <row r="58" spans="1:6" s="45" customFormat="1" ht="35.1" customHeight="1" x14ac:dyDescent="0.2">
      <c r="A58" s="220">
        <v>298</v>
      </c>
      <c r="B58" s="19" t="s">
        <v>725</v>
      </c>
      <c r="C58" s="39">
        <v>2.8</v>
      </c>
      <c r="D58" s="21" t="s">
        <v>59</v>
      </c>
      <c r="E58" s="221"/>
      <c r="F58" s="224">
        <f t="shared" si="3"/>
        <v>0</v>
      </c>
    </row>
    <row r="59" spans="1:6" s="23" customFormat="1" ht="35.1" customHeight="1" x14ac:dyDescent="0.2">
      <c r="A59" s="220">
        <v>299</v>
      </c>
      <c r="B59" s="19" t="s">
        <v>724</v>
      </c>
      <c r="C59" s="39">
        <v>2.4</v>
      </c>
      <c r="D59" s="21" t="s">
        <v>66</v>
      </c>
      <c r="E59" s="221"/>
      <c r="F59" s="224">
        <f t="shared" si="3"/>
        <v>0</v>
      </c>
    </row>
    <row r="60" spans="1:6" s="36" customFormat="1" ht="27.75" customHeight="1" x14ac:dyDescent="0.2">
      <c r="A60" s="32"/>
      <c r="B60" s="33" t="s">
        <v>723</v>
      </c>
      <c r="C60" s="235"/>
      <c r="D60" s="32"/>
      <c r="E60" s="222"/>
      <c r="F60" s="226"/>
    </row>
    <row r="61" spans="1:6" s="23" customFormat="1" ht="45" customHeight="1" x14ac:dyDescent="0.2">
      <c r="A61" s="18">
        <v>300</v>
      </c>
      <c r="B61" s="19" t="s">
        <v>792</v>
      </c>
      <c r="C61" s="39">
        <v>57.1</v>
      </c>
      <c r="D61" s="21" t="s">
        <v>59</v>
      </c>
      <c r="E61" s="221"/>
      <c r="F61" s="224">
        <f t="shared" ref="F61:F79" si="4">C61*E61</f>
        <v>0</v>
      </c>
    </row>
    <row r="62" spans="1:6" s="23" customFormat="1" ht="45" customHeight="1" x14ac:dyDescent="0.2">
      <c r="A62" s="18">
        <v>301</v>
      </c>
      <c r="B62" s="19" t="s">
        <v>793</v>
      </c>
      <c r="C62" s="39">
        <v>194.5</v>
      </c>
      <c r="D62" s="21" t="s">
        <v>59</v>
      </c>
      <c r="E62" s="221"/>
      <c r="F62" s="224">
        <f t="shared" si="4"/>
        <v>0</v>
      </c>
    </row>
    <row r="63" spans="1:6" s="23" customFormat="1" ht="45" customHeight="1" x14ac:dyDescent="0.2">
      <c r="A63" s="220">
        <v>302</v>
      </c>
      <c r="B63" s="19" t="s">
        <v>722</v>
      </c>
      <c r="C63" s="20">
        <v>6</v>
      </c>
      <c r="D63" s="21" t="s">
        <v>59</v>
      </c>
      <c r="E63" s="221"/>
      <c r="F63" s="224">
        <f t="shared" si="4"/>
        <v>0</v>
      </c>
    </row>
    <row r="64" spans="1:6" s="23" customFormat="1" ht="35.1" customHeight="1" x14ac:dyDescent="0.2">
      <c r="A64" s="220">
        <v>303</v>
      </c>
      <c r="B64" s="19" t="s">
        <v>721</v>
      </c>
      <c r="C64" s="39">
        <v>149.6</v>
      </c>
      <c r="D64" s="21" t="s">
        <v>61</v>
      </c>
      <c r="E64" s="221"/>
      <c r="F64" s="224">
        <f t="shared" si="4"/>
        <v>0</v>
      </c>
    </row>
    <row r="65" spans="1:6" s="23" customFormat="1" ht="35.1" customHeight="1" x14ac:dyDescent="0.2">
      <c r="A65" s="220">
        <v>304</v>
      </c>
      <c r="B65" s="19" t="s">
        <v>720</v>
      </c>
      <c r="C65" s="39">
        <v>15</v>
      </c>
      <c r="D65" s="21" t="s">
        <v>66</v>
      </c>
      <c r="E65" s="221"/>
      <c r="F65" s="224">
        <f t="shared" si="4"/>
        <v>0</v>
      </c>
    </row>
    <row r="66" spans="1:6" s="23" customFormat="1" ht="47.25" customHeight="1" x14ac:dyDescent="0.2">
      <c r="A66" s="220">
        <v>305</v>
      </c>
      <c r="B66" s="19" t="s">
        <v>794</v>
      </c>
      <c r="C66" s="39">
        <v>5.8</v>
      </c>
      <c r="D66" s="21" t="s">
        <v>59</v>
      </c>
      <c r="E66" s="221"/>
      <c r="F66" s="224">
        <f t="shared" si="4"/>
        <v>0</v>
      </c>
    </row>
    <row r="67" spans="1:6" s="45" customFormat="1" ht="35.1" customHeight="1" x14ac:dyDescent="0.2">
      <c r="A67" s="220">
        <v>306</v>
      </c>
      <c r="B67" s="19" t="s">
        <v>795</v>
      </c>
      <c r="C67" s="39">
        <v>44.9</v>
      </c>
      <c r="D67" s="21" t="s">
        <v>268</v>
      </c>
      <c r="E67" s="221"/>
      <c r="F67" s="224">
        <f t="shared" si="4"/>
        <v>0</v>
      </c>
    </row>
    <row r="68" spans="1:6" s="45" customFormat="1" ht="35.1" customHeight="1" x14ac:dyDescent="0.2">
      <c r="A68" s="220">
        <v>307</v>
      </c>
      <c r="B68" s="19" t="s">
        <v>796</v>
      </c>
      <c r="C68" s="39">
        <v>31.4</v>
      </c>
      <c r="D68" s="21" t="s">
        <v>59</v>
      </c>
      <c r="E68" s="221"/>
      <c r="F68" s="224">
        <f t="shared" si="4"/>
        <v>0</v>
      </c>
    </row>
    <row r="69" spans="1:6" s="23" customFormat="1" ht="35.1" customHeight="1" x14ac:dyDescent="0.2">
      <c r="A69" s="220">
        <v>308</v>
      </c>
      <c r="B69" s="19" t="s">
        <v>719</v>
      </c>
      <c r="C69" s="39">
        <v>2654.4</v>
      </c>
      <c r="D69" s="21" t="s">
        <v>67</v>
      </c>
      <c r="E69" s="221"/>
      <c r="F69" s="224">
        <f t="shared" si="4"/>
        <v>0</v>
      </c>
    </row>
    <row r="70" spans="1:6" s="23" customFormat="1" ht="35.1" customHeight="1" x14ac:dyDescent="0.2">
      <c r="A70" s="220">
        <v>309</v>
      </c>
      <c r="B70" s="19" t="s">
        <v>718</v>
      </c>
      <c r="C70" s="39">
        <v>2086</v>
      </c>
      <c r="D70" s="21" t="s">
        <v>67</v>
      </c>
      <c r="E70" s="221"/>
      <c r="F70" s="224">
        <f t="shared" si="4"/>
        <v>0</v>
      </c>
    </row>
    <row r="71" spans="1:6" s="23" customFormat="1" ht="35.1" customHeight="1" x14ac:dyDescent="0.2">
      <c r="A71" s="220">
        <v>310</v>
      </c>
      <c r="B71" s="19" t="s">
        <v>797</v>
      </c>
      <c r="C71" s="39">
        <v>74.8</v>
      </c>
      <c r="D71" s="21" t="s">
        <v>59</v>
      </c>
      <c r="E71" s="221"/>
      <c r="F71" s="224">
        <f t="shared" si="4"/>
        <v>0</v>
      </c>
    </row>
    <row r="72" spans="1:6" s="45" customFormat="1" ht="35.1" customHeight="1" x14ac:dyDescent="0.2">
      <c r="A72" s="220">
        <v>311</v>
      </c>
      <c r="B72" s="19" t="s">
        <v>798</v>
      </c>
      <c r="C72" s="20">
        <v>204</v>
      </c>
      <c r="D72" s="21" t="s">
        <v>268</v>
      </c>
      <c r="E72" s="221"/>
      <c r="F72" s="224">
        <f t="shared" si="4"/>
        <v>0</v>
      </c>
    </row>
    <row r="73" spans="1:6" s="45" customFormat="1" ht="35.1" customHeight="1" x14ac:dyDescent="0.2">
      <c r="A73" s="220">
        <v>312</v>
      </c>
      <c r="B73" s="19" t="s">
        <v>799</v>
      </c>
      <c r="C73" s="20">
        <v>204</v>
      </c>
      <c r="D73" s="21" t="s">
        <v>268</v>
      </c>
      <c r="E73" s="221"/>
      <c r="F73" s="224">
        <f t="shared" si="4"/>
        <v>0</v>
      </c>
    </row>
    <row r="74" spans="1:6" s="23" customFormat="1" ht="35.1" customHeight="1" x14ac:dyDescent="0.2">
      <c r="A74" s="220">
        <v>313</v>
      </c>
      <c r="B74" s="19" t="s">
        <v>717</v>
      </c>
      <c r="C74" s="39">
        <v>181.8</v>
      </c>
      <c r="D74" s="21" t="s">
        <v>61</v>
      </c>
      <c r="E74" s="221"/>
      <c r="F74" s="224">
        <f t="shared" si="4"/>
        <v>0</v>
      </c>
    </row>
    <row r="75" spans="1:6" s="23" customFormat="1" ht="47.25" customHeight="1" x14ac:dyDescent="0.2">
      <c r="A75" s="220">
        <v>314</v>
      </c>
      <c r="B75" s="19" t="s">
        <v>800</v>
      </c>
      <c r="C75" s="39">
        <v>7.8</v>
      </c>
      <c r="D75" s="21" t="s">
        <v>59</v>
      </c>
      <c r="E75" s="221"/>
      <c r="F75" s="224">
        <f t="shared" si="4"/>
        <v>0</v>
      </c>
    </row>
    <row r="76" spans="1:6" s="23" customFormat="1" ht="45" customHeight="1" x14ac:dyDescent="0.2">
      <c r="A76" s="220">
        <v>315</v>
      </c>
      <c r="B76" s="19" t="s">
        <v>716</v>
      </c>
      <c r="C76" s="20">
        <v>36</v>
      </c>
      <c r="D76" s="21" t="s">
        <v>59</v>
      </c>
      <c r="E76" s="221"/>
      <c r="F76" s="224">
        <f t="shared" si="4"/>
        <v>0</v>
      </c>
    </row>
    <row r="77" spans="1:6" s="45" customFormat="1" ht="35.1" customHeight="1" x14ac:dyDescent="0.2">
      <c r="A77" s="220">
        <v>316</v>
      </c>
      <c r="B77" s="19" t="s">
        <v>815</v>
      </c>
      <c r="C77" s="39">
        <v>101.8</v>
      </c>
      <c r="D77" s="21" t="s">
        <v>59</v>
      </c>
      <c r="E77" s="221"/>
      <c r="F77" s="224">
        <f t="shared" si="4"/>
        <v>0</v>
      </c>
    </row>
    <row r="78" spans="1:6" s="45" customFormat="1" ht="35.1" customHeight="1" x14ac:dyDescent="0.2">
      <c r="A78" s="220">
        <v>317</v>
      </c>
      <c r="B78" s="19" t="s">
        <v>715</v>
      </c>
      <c r="C78" s="39">
        <v>149.6</v>
      </c>
      <c r="D78" s="21" t="s">
        <v>66</v>
      </c>
      <c r="E78" s="221"/>
      <c r="F78" s="224">
        <f t="shared" si="4"/>
        <v>0</v>
      </c>
    </row>
    <row r="79" spans="1:6" s="23" customFormat="1" ht="35.1" customHeight="1" x14ac:dyDescent="0.2">
      <c r="A79" s="220">
        <v>318</v>
      </c>
      <c r="B79" s="19" t="s">
        <v>714</v>
      </c>
      <c r="C79" s="39">
        <v>31.6</v>
      </c>
      <c r="D79" s="21" t="s">
        <v>66</v>
      </c>
      <c r="E79" s="221"/>
      <c r="F79" s="224">
        <f t="shared" si="4"/>
        <v>0</v>
      </c>
    </row>
    <row r="80" spans="1:6" s="48" customFormat="1" ht="15" customHeight="1" x14ac:dyDescent="0.2">
      <c r="A80" s="50"/>
      <c r="B80" s="52" t="s">
        <v>713</v>
      </c>
      <c r="C80" s="236"/>
      <c r="D80" s="50"/>
      <c r="E80" s="230"/>
      <c r="F80" s="233"/>
    </row>
    <row r="81" spans="1:6" s="23" customFormat="1" ht="45" customHeight="1" x14ac:dyDescent="0.2">
      <c r="A81" s="18">
        <v>319</v>
      </c>
      <c r="B81" s="19" t="s">
        <v>814</v>
      </c>
      <c r="C81" s="39">
        <v>23.5</v>
      </c>
      <c r="D81" s="21" t="s">
        <v>59</v>
      </c>
      <c r="E81" s="221"/>
      <c r="F81" s="224">
        <f t="shared" ref="F81:F94" si="5">C81*E81</f>
        <v>0</v>
      </c>
    </row>
    <row r="82" spans="1:6" s="23" customFormat="1" ht="35.1" customHeight="1" x14ac:dyDescent="0.2">
      <c r="A82" s="18">
        <v>320</v>
      </c>
      <c r="B82" s="19" t="s">
        <v>813</v>
      </c>
      <c r="C82" s="39">
        <v>0.8</v>
      </c>
      <c r="D82" s="21" t="s">
        <v>59</v>
      </c>
      <c r="E82" s="221"/>
      <c r="F82" s="224">
        <f t="shared" si="5"/>
        <v>0</v>
      </c>
    </row>
    <row r="83" spans="1:6" s="23" customFormat="1" ht="35.1" customHeight="1" x14ac:dyDescent="0.2">
      <c r="A83" s="220">
        <v>321</v>
      </c>
      <c r="B83" s="19" t="s">
        <v>812</v>
      </c>
      <c r="C83" s="39">
        <v>8.1999999999999993</v>
      </c>
      <c r="D83" s="21" t="s">
        <v>391</v>
      </c>
      <c r="E83" s="221"/>
      <c r="F83" s="224">
        <f t="shared" si="5"/>
        <v>0</v>
      </c>
    </row>
    <row r="84" spans="1:6" s="23" customFormat="1" ht="35.1" customHeight="1" x14ac:dyDescent="0.2">
      <c r="A84" s="220">
        <v>322</v>
      </c>
      <c r="B84" s="19" t="s">
        <v>712</v>
      </c>
      <c r="C84" s="39">
        <v>4</v>
      </c>
      <c r="D84" s="21" t="s">
        <v>59</v>
      </c>
      <c r="E84" s="221"/>
      <c r="F84" s="224">
        <f t="shared" si="5"/>
        <v>0</v>
      </c>
    </row>
    <row r="85" spans="1:6" s="23" customFormat="1" ht="35.1" customHeight="1" x14ac:dyDescent="0.2">
      <c r="A85" s="220">
        <v>323</v>
      </c>
      <c r="B85" s="19" t="s">
        <v>811</v>
      </c>
      <c r="C85" s="39">
        <v>12.8</v>
      </c>
      <c r="D85" s="21" t="s">
        <v>391</v>
      </c>
      <c r="E85" s="221"/>
      <c r="F85" s="224">
        <f t="shared" si="5"/>
        <v>0</v>
      </c>
    </row>
    <row r="86" spans="1:6" s="23" customFormat="1" ht="35.1" customHeight="1" x14ac:dyDescent="0.2">
      <c r="A86" s="220">
        <v>324</v>
      </c>
      <c r="B86" s="19" t="s">
        <v>810</v>
      </c>
      <c r="C86" s="39">
        <v>3.2</v>
      </c>
      <c r="D86" s="21" t="s">
        <v>59</v>
      </c>
      <c r="E86" s="221"/>
      <c r="F86" s="224">
        <f t="shared" si="5"/>
        <v>0</v>
      </c>
    </row>
    <row r="87" spans="1:6" s="23" customFormat="1" ht="35.1" customHeight="1" x14ac:dyDescent="0.2">
      <c r="A87" s="220">
        <v>325</v>
      </c>
      <c r="B87" s="19" t="s">
        <v>809</v>
      </c>
      <c r="C87" s="39">
        <v>3.2</v>
      </c>
      <c r="D87" s="21" t="s">
        <v>391</v>
      </c>
      <c r="E87" s="221"/>
      <c r="F87" s="224">
        <f t="shared" si="5"/>
        <v>0</v>
      </c>
    </row>
    <row r="88" spans="1:6" s="23" customFormat="1" ht="35.1" customHeight="1" x14ac:dyDescent="0.2">
      <c r="A88" s="220">
        <v>326</v>
      </c>
      <c r="B88" s="19" t="s">
        <v>707</v>
      </c>
      <c r="C88" s="20">
        <v>1</v>
      </c>
      <c r="D88" s="21" t="s">
        <v>64</v>
      </c>
      <c r="E88" s="221"/>
      <c r="F88" s="224">
        <f t="shared" si="5"/>
        <v>0</v>
      </c>
    </row>
    <row r="89" spans="1:6" s="23" customFormat="1" ht="35.1" customHeight="1" x14ac:dyDescent="0.2">
      <c r="A89" s="220">
        <v>327</v>
      </c>
      <c r="B89" s="19" t="s">
        <v>801</v>
      </c>
      <c r="C89" s="39">
        <v>0.7</v>
      </c>
      <c r="D89" s="21" t="s">
        <v>59</v>
      </c>
      <c r="E89" s="221"/>
      <c r="F89" s="224">
        <f t="shared" si="5"/>
        <v>0</v>
      </c>
    </row>
    <row r="90" spans="1:6" s="23" customFormat="1" ht="35.1" customHeight="1" x14ac:dyDescent="0.2">
      <c r="A90" s="220">
        <v>328</v>
      </c>
      <c r="B90" s="19" t="s">
        <v>711</v>
      </c>
      <c r="C90" s="20">
        <v>12</v>
      </c>
      <c r="D90" s="21" t="s">
        <v>59</v>
      </c>
      <c r="E90" s="221"/>
      <c r="F90" s="224">
        <f t="shared" si="5"/>
        <v>0</v>
      </c>
    </row>
    <row r="91" spans="1:6" s="23" customFormat="1" ht="35.1" customHeight="1" x14ac:dyDescent="0.2">
      <c r="A91" s="220">
        <v>329</v>
      </c>
      <c r="B91" s="19" t="s">
        <v>806</v>
      </c>
      <c r="C91" s="39">
        <v>8.1999999999999993</v>
      </c>
      <c r="D91" s="21" t="s">
        <v>391</v>
      </c>
      <c r="E91" s="221"/>
      <c r="F91" s="224">
        <f t="shared" si="5"/>
        <v>0</v>
      </c>
    </row>
    <row r="92" spans="1:6" s="23" customFormat="1" ht="35.1" customHeight="1" x14ac:dyDescent="0.2">
      <c r="A92" s="220">
        <v>330</v>
      </c>
      <c r="B92" s="19" t="s">
        <v>807</v>
      </c>
      <c r="C92" s="39">
        <v>12.8</v>
      </c>
      <c r="D92" s="21" t="s">
        <v>391</v>
      </c>
      <c r="E92" s="221"/>
      <c r="F92" s="224">
        <f t="shared" si="5"/>
        <v>0</v>
      </c>
    </row>
    <row r="93" spans="1:6" s="23" customFormat="1" ht="35.1" customHeight="1" x14ac:dyDescent="0.2">
      <c r="A93" s="220">
        <v>331</v>
      </c>
      <c r="B93" s="19" t="s">
        <v>808</v>
      </c>
      <c r="C93" s="39">
        <v>3.2</v>
      </c>
      <c r="D93" s="21" t="s">
        <v>391</v>
      </c>
      <c r="E93" s="221"/>
      <c r="F93" s="224">
        <f t="shared" si="5"/>
        <v>0</v>
      </c>
    </row>
    <row r="94" spans="1:6" s="23" customFormat="1" ht="35.1" customHeight="1" x14ac:dyDescent="0.2">
      <c r="A94" s="220">
        <v>332</v>
      </c>
      <c r="B94" s="19" t="s">
        <v>705</v>
      </c>
      <c r="C94" s="39">
        <v>2</v>
      </c>
      <c r="D94" s="21" t="s">
        <v>66</v>
      </c>
      <c r="E94" s="231"/>
      <c r="F94" s="224">
        <f t="shared" si="5"/>
        <v>0</v>
      </c>
    </row>
    <row r="95" spans="1:6" s="36" customFormat="1" ht="27.75" customHeight="1" x14ac:dyDescent="0.2">
      <c r="A95" s="32"/>
      <c r="B95" s="33" t="s">
        <v>710</v>
      </c>
      <c r="C95" s="235"/>
      <c r="D95" s="32"/>
      <c r="E95" s="222"/>
      <c r="F95" s="226"/>
    </row>
    <row r="96" spans="1:6" s="23" customFormat="1" ht="35.1" customHeight="1" x14ac:dyDescent="0.2">
      <c r="A96" s="18">
        <v>333</v>
      </c>
      <c r="B96" s="19" t="s">
        <v>816</v>
      </c>
      <c r="C96" s="39">
        <v>5.3</v>
      </c>
      <c r="D96" s="21" t="s">
        <v>391</v>
      </c>
      <c r="E96" s="221"/>
      <c r="F96" s="224">
        <f t="shared" ref="F96:F104" si="6">C96*E96</f>
        <v>0</v>
      </c>
    </row>
    <row r="97" spans="1:6" s="23" customFormat="1" ht="35.1" customHeight="1" x14ac:dyDescent="0.2">
      <c r="A97" s="18">
        <v>334</v>
      </c>
      <c r="B97" s="19" t="s">
        <v>709</v>
      </c>
      <c r="C97" s="39">
        <v>9.6</v>
      </c>
      <c r="D97" s="21" t="s">
        <v>61</v>
      </c>
      <c r="E97" s="221"/>
      <c r="F97" s="224">
        <f t="shared" si="6"/>
        <v>0</v>
      </c>
    </row>
    <row r="98" spans="1:6" s="23" customFormat="1" ht="35.1" customHeight="1" x14ac:dyDescent="0.2">
      <c r="A98" s="220">
        <v>335</v>
      </c>
      <c r="B98" s="19" t="s">
        <v>708</v>
      </c>
      <c r="C98" s="39">
        <v>9.6</v>
      </c>
      <c r="D98" s="21" t="s">
        <v>391</v>
      </c>
      <c r="E98" s="221"/>
      <c r="F98" s="224">
        <f t="shared" si="6"/>
        <v>0</v>
      </c>
    </row>
    <row r="99" spans="1:6" s="23" customFormat="1" ht="35.1" customHeight="1" x14ac:dyDescent="0.2">
      <c r="A99" s="220">
        <v>336</v>
      </c>
      <c r="B99" s="19" t="s">
        <v>817</v>
      </c>
      <c r="C99" s="39">
        <v>4.0999999999999996</v>
      </c>
      <c r="D99" s="21" t="s">
        <v>391</v>
      </c>
      <c r="E99" s="221"/>
      <c r="F99" s="224">
        <f t="shared" si="6"/>
        <v>0</v>
      </c>
    </row>
    <row r="100" spans="1:6" s="23" customFormat="1" ht="35.1" customHeight="1" x14ac:dyDescent="0.2">
      <c r="A100" s="220">
        <v>337</v>
      </c>
      <c r="B100" s="19" t="s">
        <v>707</v>
      </c>
      <c r="C100" s="20">
        <v>1</v>
      </c>
      <c r="D100" s="21" t="s">
        <v>64</v>
      </c>
      <c r="E100" s="221"/>
      <c r="F100" s="224">
        <f t="shared" si="6"/>
        <v>0</v>
      </c>
    </row>
    <row r="101" spans="1:6" s="23" customFormat="1" ht="35.1" customHeight="1" x14ac:dyDescent="0.2">
      <c r="A101" s="220">
        <v>338</v>
      </c>
      <c r="B101" s="19" t="s">
        <v>818</v>
      </c>
      <c r="C101" s="39">
        <v>0.9</v>
      </c>
      <c r="D101" s="21" t="s">
        <v>59</v>
      </c>
      <c r="E101" s="221"/>
      <c r="F101" s="224">
        <f t="shared" si="6"/>
        <v>0</v>
      </c>
    </row>
    <row r="102" spans="1:6" s="23" customFormat="1" ht="35.1" customHeight="1" x14ac:dyDescent="0.2">
      <c r="A102" s="220">
        <v>339</v>
      </c>
      <c r="B102" s="19" t="s">
        <v>819</v>
      </c>
      <c r="C102" s="39">
        <v>4.0999999999999996</v>
      </c>
      <c r="D102" s="21" t="s">
        <v>391</v>
      </c>
      <c r="E102" s="221"/>
      <c r="F102" s="224">
        <f t="shared" si="6"/>
        <v>0</v>
      </c>
    </row>
    <row r="103" spans="1:6" s="23" customFormat="1" ht="35.1" customHeight="1" x14ac:dyDescent="0.2">
      <c r="A103" s="220">
        <v>340</v>
      </c>
      <c r="B103" s="19" t="s">
        <v>706</v>
      </c>
      <c r="C103" s="39">
        <v>10</v>
      </c>
      <c r="D103" s="21" t="s">
        <v>391</v>
      </c>
      <c r="E103" s="221"/>
      <c r="F103" s="224">
        <f t="shared" si="6"/>
        <v>0</v>
      </c>
    </row>
    <row r="104" spans="1:6" s="23" customFormat="1" ht="35.1" customHeight="1" x14ac:dyDescent="0.2">
      <c r="A104" s="220">
        <v>341</v>
      </c>
      <c r="B104" s="19" t="s">
        <v>705</v>
      </c>
      <c r="C104" s="39">
        <v>8.1999999999999993</v>
      </c>
      <c r="D104" s="21" t="s">
        <v>66</v>
      </c>
      <c r="E104" s="231"/>
      <c r="F104" s="224">
        <f t="shared" si="6"/>
        <v>0</v>
      </c>
    </row>
    <row r="105" spans="1:6" s="36" customFormat="1" ht="27.75" customHeight="1" x14ac:dyDescent="0.2">
      <c r="A105" s="32"/>
      <c r="B105" s="33" t="s">
        <v>704</v>
      </c>
      <c r="C105" s="235"/>
      <c r="D105" s="32"/>
      <c r="E105" s="222"/>
      <c r="F105" s="226"/>
    </row>
    <row r="106" spans="1:6" s="23" customFormat="1" ht="35.1" customHeight="1" x14ac:dyDescent="0.2">
      <c r="A106" s="18">
        <v>342</v>
      </c>
      <c r="B106" s="19" t="s">
        <v>822</v>
      </c>
      <c r="C106" s="39">
        <v>12.6</v>
      </c>
      <c r="D106" s="21" t="s">
        <v>59</v>
      </c>
      <c r="E106" s="221"/>
      <c r="F106" s="224">
        <f t="shared" ref="F106:F120" si="7">C106*E106</f>
        <v>0</v>
      </c>
    </row>
    <row r="107" spans="1:6" s="23" customFormat="1" ht="35.1" customHeight="1" x14ac:dyDescent="0.2">
      <c r="A107" s="18">
        <v>343</v>
      </c>
      <c r="B107" s="19" t="s">
        <v>392</v>
      </c>
      <c r="C107" s="20">
        <v>12</v>
      </c>
      <c r="D107" s="21" t="s">
        <v>391</v>
      </c>
      <c r="E107" s="221"/>
      <c r="F107" s="224">
        <f t="shared" si="7"/>
        <v>0</v>
      </c>
    </row>
    <row r="108" spans="1:6" s="23" customFormat="1" ht="35.1" customHeight="1" x14ac:dyDescent="0.2">
      <c r="A108" s="220">
        <v>344</v>
      </c>
      <c r="B108" s="19" t="s">
        <v>820</v>
      </c>
      <c r="C108" s="39">
        <v>1.2</v>
      </c>
      <c r="D108" s="21" t="s">
        <v>59</v>
      </c>
      <c r="E108" s="221"/>
      <c r="F108" s="224">
        <f t="shared" si="7"/>
        <v>0</v>
      </c>
    </row>
    <row r="109" spans="1:6" s="23" customFormat="1" ht="35.1" customHeight="1" x14ac:dyDescent="0.2">
      <c r="A109" s="220">
        <v>345</v>
      </c>
      <c r="B109" s="19" t="s">
        <v>821</v>
      </c>
      <c r="C109" s="39">
        <v>4.9000000000000004</v>
      </c>
      <c r="D109" s="21" t="s">
        <v>391</v>
      </c>
      <c r="E109" s="221"/>
      <c r="F109" s="224">
        <f t="shared" si="7"/>
        <v>0</v>
      </c>
    </row>
    <row r="110" spans="1:6" s="23" customFormat="1" ht="35.1" customHeight="1" x14ac:dyDescent="0.2">
      <c r="A110" s="220">
        <v>346</v>
      </c>
      <c r="B110" s="19" t="s">
        <v>823</v>
      </c>
      <c r="C110" s="39">
        <v>16.3</v>
      </c>
      <c r="D110" s="21" t="s">
        <v>391</v>
      </c>
      <c r="E110" s="221"/>
      <c r="F110" s="224">
        <f t="shared" si="7"/>
        <v>0</v>
      </c>
    </row>
    <row r="111" spans="1:6" s="23" customFormat="1" ht="35.1" customHeight="1" x14ac:dyDescent="0.2">
      <c r="A111" s="220">
        <v>347</v>
      </c>
      <c r="B111" s="19" t="s">
        <v>802</v>
      </c>
      <c r="C111" s="39">
        <v>5.6</v>
      </c>
      <c r="D111" s="21" t="s">
        <v>59</v>
      </c>
      <c r="E111" s="221"/>
      <c r="F111" s="224">
        <f t="shared" si="7"/>
        <v>0</v>
      </c>
    </row>
    <row r="112" spans="1:6" s="23" customFormat="1" ht="35.1" customHeight="1" x14ac:dyDescent="0.2">
      <c r="A112" s="220">
        <v>348</v>
      </c>
      <c r="B112" s="19" t="s">
        <v>824</v>
      </c>
      <c r="C112" s="39">
        <v>0.5</v>
      </c>
      <c r="D112" s="21" t="s">
        <v>59</v>
      </c>
      <c r="E112" s="221"/>
      <c r="F112" s="224">
        <f t="shared" si="7"/>
        <v>0</v>
      </c>
    </row>
    <row r="113" spans="1:6" s="23" customFormat="1" ht="35.1" customHeight="1" x14ac:dyDescent="0.2">
      <c r="A113" s="220">
        <v>349</v>
      </c>
      <c r="B113" s="19" t="s">
        <v>703</v>
      </c>
      <c r="C113" s="39">
        <v>0.6</v>
      </c>
      <c r="D113" s="21" t="s">
        <v>61</v>
      </c>
      <c r="E113" s="221"/>
      <c r="F113" s="224">
        <f t="shared" si="7"/>
        <v>0</v>
      </c>
    </row>
    <row r="114" spans="1:6" s="23" customFormat="1" ht="35.1" customHeight="1" x14ac:dyDescent="0.2">
      <c r="A114" s="220">
        <v>350</v>
      </c>
      <c r="B114" s="19" t="s">
        <v>825</v>
      </c>
      <c r="C114" s="39">
        <v>8.8000000000000007</v>
      </c>
      <c r="D114" s="21" t="s">
        <v>59</v>
      </c>
      <c r="E114" s="221"/>
      <c r="F114" s="224">
        <f t="shared" si="7"/>
        <v>0</v>
      </c>
    </row>
    <row r="115" spans="1:6" s="23" customFormat="1" ht="35.1" customHeight="1" x14ac:dyDescent="0.2">
      <c r="A115" s="220">
        <v>351</v>
      </c>
      <c r="B115" s="19" t="s">
        <v>441</v>
      </c>
      <c r="C115" s="39">
        <v>1.5</v>
      </c>
      <c r="D115" s="21" t="s">
        <v>66</v>
      </c>
      <c r="E115" s="221"/>
      <c r="F115" s="224">
        <f t="shared" si="7"/>
        <v>0</v>
      </c>
    </row>
    <row r="116" spans="1:6" s="23" customFormat="1" ht="35.1" customHeight="1" x14ac:dyDescent="0.2">
      <c r="A116" s="220">
        <v>352</v>
      </c>
      <c r="B116" s="19" t="s">
        <v>826</v>
      </c>
      <c r="C116" s="39">
        <v>4.9000000000000004</v>
      </c>
      <c r="D116" s="21" t="s">
        <v>391</v>
      </c>
      <c r="E116" s="221"/>
      <c r="F116" s="224">
        <f t="shared" si="7"/>
        <v>0</v>
      </c>
    </row>
    <row r="117" spans="1:6" s="23" customFormat="1" ht="35.1" customHeight="1" x14ac:dyDescent="0.2">
      <c r="A117" s="220">
        <v>353</v>
      </c>
      <c r="B117" s="19" t="s">
        <v>827</v>
      </c>
      <c r="C117" s="39">
        <v>16.3</v>
      </c>
      <c r="D117" s="21" t="s">
        <v>391</v>
      </c>
      <c r="E117" s="221"/>
      <c r="F117" s="224">
        <f t="shared" si="7"/>
        <v>0</v>
      </c>
    </row>
    <row r="118" spans="1:6" s="23" customFormat="1" ht="35.1" customHeight="1" x14ac:dyDescent="0.2">
      <c r="A118" s="220">
        <v>354</v>
      </c>
      <c r="B118" s="19" t="s">
        <v>702</v>
      </c>
      <c r="C118" s="39">
        <v>6</v>
      </c>
      <c r="D118" s="21" t="s">
        <v>391</v>
      </c>
      <c r="E118" s="221"/>
      <c r="F118" s="224">
        <f t="shared" si="7"/>
        <v>0</v>
      </c>
    </row>
    <row r="119" spans="1:6" s="23" customFormat="1" ht="35.1" customHeight="1" x14ac:dyDescent="0.2">
      <c r="A119" s="220">
        <v>355</v>
      </c>
      <c r="B119" s="23" t="s">
        <v>701</v>
      </c>
      <c r="C119" s="20">
        <v>3</v>
      </c>
      <c r="D119" s="21" t="s">
        <v>700</v>
      </c>
      <c r="E119" s="221"/>
      <c r="F119" s="224">
        <f t="shared" si="7"/>
        <v>0</v>
      </c>
    </row>
    <row r="120" spans="1:6" s="23" customFormat="1" ht="35.1" customHeight="1" x14ac:dyDescent="0.2">
      <c r="A120" s="220">
        <v>356</v>
      </c>
      <c r="B120" s="19" t="s">
        <v>260</v>
      </c>
      <c r="C120" s="20">
        <v>1</v>
      </c>
      <c r="D120" s="21" t="s">
        <v>259</v>
      </c>
      <c r="E120" s="221"/>
      <c r="F120" s="224">
        <f t="shared" si="7"/>
        <v>0</v>
      </c>
    </row>
    <row r="121" spans="1:6" s="36" customFormat="1" ht="27.75" customHeight="1" x14ac:dyDescent="0.2">
      <c r="A121" s="32"/>
      <c r="B121" s="33" t="s">
        <v>699</v>
      </c>
      <c r="C121" s="235"/>
      <c r="D121" s="32"/>
      <c r="E121" s="222"/>
      <c r="F121" s="226"/>
    </row>
    <row r="122" spans="1:6" s="23" customFormat="1" ht="48" customHeight="1" x14ac:dyDescent="0.2">
      <c r="A122" s="18">
        <v>357</v>
      </c>
      <c r="B122" s="19" t="s">
        <v>828</v>
      </c>
      <c r="C122" s="20">
        <v>10</v>
      </c>
      <c r="D122" s="21" t="s">
        <v>59</v>
      </c>
      <c r="E122" s="221"/>
      <c r="F122" s="224">
        <f t="shared" ref="F122:F133" si="8">C122*E122</f>
        <v>0</v>
      </c>
    </row>
    <row r="123" spans="1:6" s="23" customFormat="1" ht="48" customHeight="1" x14ac:dyDescent="0.2">
      <c r="A123" s="18">
        <v>358</v>
      </c>
      <c r="B123" s="19" t="s">
        <v>803</v>
      </c>
      <c r="C123" s="39">
        <v>9.4</v>
      </c>
      <c r="D123" s="21" t="s">
        <v>59</v>
      </c>
      <c r="E123" s="221"/>
      <c r="F123" s="224">
        <f t="shared" si="8"/>
        <v>0</v>
      </c>
    </row>
    <row r="124" spans="1:6" s="23" customFormat="1" ht="35.1" customHeight="1" x14ac:dyDescent="0.2">
      <c r="A124" s="220">
        <v>359</v>
      </c>
      <c r="B124" s="19" t="s">
        <v>829</v>
      </c>
      <c r="C124" s="39">
        <v>0.2</v>
      </c>
      <c r="D124" s="21" t="s">
        <v>59</v>
      </c>
      <c r="E124" s="221"/>
      <c r="F124" s="224">
        <f t="shared" si="8"/>
        <v>0</v>
      </c>
    </row>
    <row r="125" spans="1:6" s="23" customFormat="1" ht="35.1" customHeight="1" x14ac:dyDescent="0.2">
      <c r="A125" s="220">
        <v>360</v>
      </c>
      <c r="B125" s="19" t="s">
        <v>698</v>
      </c>
      <c r="C125" s="20">
        <v>1</v>
      </c>
      <c r="D125" s="21" t="s">
        <v>65</v>
      </c>
      <c r="E125" s="221"/>
      <c r="F125" s="224">
        <f t="shared" si="8"/>
        <v>0</v>
      </c>
    </row>
    <row r="126" spans="1:6" s="23" customFormat="1" ht="35.1" customHeight="1" x14ac:dyDescent="0.2">
      <c r="A126" s="220">
        <v>361</v>
      </c>
      <c r="B126" s="141" t="s">
        <v>697</v>
      </c>
      <c r="C126" s="237">
        <v>1</v>
      </c>
      <c r="D126" s="142" t="s">
        <v>64</v>
      </c>
      <c r="E126" s="221"/>
      <c r="F126" s="224">
        <f t="shared" si="8"/>
        <v>0</v>
      </c>
    </row>
    <row r="127" spans="1:6" s="23" customFormat="1" ht="48" customHeight="1" x14ac:dyDescent="0.2">
      <c r="A127" s="220">
        <v>362</v>
      </c>
      <c r="B127" s="19" t="s">
        <v>990</v>
      </c>
      <c r="C127" s="39">
        <v>7.3</v>
      </c>
      <c r="D127" s="21" t="s">
        <v>59</v>
      </c>
      <c r="E127" s="221"/>
      <c r="F127" s="224">
        <f t="shared" si="8"/>
        <v>0</v>
      </c>
    </row>
    <row r="128" spans="1:6" s="23" customFormat="1" ht="48" customHeight="1" x14ac:dyDescent="0.2">
      <c r="A128" s="220">
        <v>363</v>
      </c>
      <c r="B128" s="19" t="s">
        <v>830</v>
      </c>
      <c r="C128" s="39">
        <v>1.5</v>
      </c>
      <c r="D128" s="21" t="s">
        <v>687</v>
      </c>
      <c r="E128" s="221"/>
      <c r="F128" s="224">
        <f t="shared" si="8"/>
        <v>0</v>
      </c>
    </row>
    <row r="129" spans="1:6" s="23" customFormat="1" ht="35.1" customHeight="1" x14ac:dyDescent="0.2">
      <c r="A129" s="220">
        <v>364</v>
      </c>
      <c r="B129" s="141" t="s">
        <v>696</v>
      </c>
      <c r="C129" s="238">
        <v>18.8</v>
      </c>
      <c r="D129" s="142" t="s">
        <v>61</v>
      </c>
      <c r="E129" s="221"/>
      <c r="F129" s="224">
        <f t="shared" si="8"/>
        <v>0</v>
      </c>
    </row>
    <row r="130" spans="1:6" s="23" customFormat="1" ht="48" customHeight="1" x14ac:dyDescent="0.2">
      <c r="A130" s="220">
        <v>365</v>
      </c>
      <c r="B130" s="19" t="s">
        <v>831</v>
      </c>
      <c r="C130" s="39">
        <v>7.6</v>
      </c>
      <c r="D130" s="21" t="s">
        <v>687</v>
      </c>
      <c r="E130" s="221"/>
      <c r="F130" s="224">
        <f t="shared" si="8"/>
        <v>0</v>
      </c>
    </row>
    <row r="131" spans="1:6" s="23" customFormat="1" ht="35.1" customHeight="1" x14ac:dyDescent="0.2">
      <c r="A131" s="220">
        <v>366</v>
      </c>
      <c r="B131" s="19" t="s">
        <v>832</v>
      </c>
      <c r="C131" s="39">
        <v>0.2</v>
      </c>
      <c r="D131" s="21" t="s">
        <v>59</v>
      </c>
      <c r="E131" s="221"/>
      <c r="F131" s="224">
        <f t="shared" si="8"/>
        <v>0</v>
      </c>
    </row>
    <row r="132" spans="1:6" s="23" customFormat="1" ht="35.1" customHeight="1" x14ac:dyDescent="0.2">
      <c r="A132" s="220">
        <v>367</v>
      </c>
      <c r="B132" s="141" t="s">
        <v>690</v>
      </c>
      <c r="C132" s="237">
        <v>1</v>
      </c>
      <c r="D132" s="142" t="s">
        <v>64</v>
      </c>
      <c r="E132" s="221"/>
      <c r="F132" s="224">
        <f t="shared" si="8"/>
        <v>0</v>
      </c>
    </row>
    <row r="133" spans="1:6" s="23" customFormat="1" ht="35.1" customHeight="1" x14ac:dyDescent="0.2">
      <c r="A133" s="220">
        <v>368</v>
      </c>
      <c r="B133" s="19" t="s">
        <v>804</v>
      </c>
      <c r="C133" s="39">
        <v>14.9</v>
      </c>
      <c r="D133" s="21" t="s">
        <v>66</v>
      </c>
      <c r="E133" s="221"/>
      <c r="F133" s="224">
        <f t="shared" si="8"/>
        <v>0</v>
      </c>
    </row>
    <row r="134" spans="1:6" s="36" customFormat="1" ht="27.75" customHeight="1" x14ac:dyDescent="0.2">
      <c r="A134" s="32"/>
      <c r="B134" s="33" t="s">
        <v>695</v>
      </c>
      <c r="C134" s="235"/>
      <c r="D134" s="32"/>
      <c r="E134" s="222"/>
      <c r="F134" s="226"/>
    </row>
    <row r="135" spans="1:6" s="23" customFormat="1" ht="35.1" customHeight="1" x14ac:dyDescent="0.2">
      <c r="A135" s="18">
        <v>369</v>
      </c>
      <c r="B135" s="19" t="s">
        <v>694</v>
      </c>
      <c r="C135" s="20">
        <v>24</v>
      </c>
      <c r="D135" s="21" t="s">
        <v>59</v>
      </c>
      <c r="E135" s="221"/>
      <c r="F135" s="224">
        <f>C135*E135</f>
        <v>0</v>
      </c>
    </row>
    <row r="136" spans="1:6" s="36" customFormat="1" ht="27.75" customHeight="1" x14ac:dyDescent="0.2">
      <c r="A136" s="32"/>
      <c r="B136" s="33" t="s">
        <v>693</v>
      </c>
      <c r="C136" s="235"/>
      <c r="D136" s="32"/>
      <c r="E136" s="222"/>
      <c r="F136" s="226"/>
    </row>
    <row r="137" spans="1:6" s="48" customFormat="1" ht="15" customHeight="1" x14ac:dyDescent="0.2">
      <c r="A137" s="50"/>
      <c r="B137" s="52" t="s">
        <v>692</v>
      </c>
      <c r="C137" s="236"/>
      <c r="D137" s="50"/>
      <c r="E137" s="230"/>
      <c r="F137" s="233"/>
    </row>
    <row r="138" spans="1:6" s="23" customFormat="1" ht="48" customHeight="1" x14ac:dyDescent="0.2">
      <c r="A138" s="18">
        <v>370</v>
      </c>
      <c r="B138" s="19" t="s">
        <v>833</v>
      </c>
      <c r="C138" s="39">
        <v>29.6</v>
      </c>
      <c r="D138" s="21" t="s">
        <v>59</v>
      </c>
      <c r="E138" s="221"/>
      <c r="F138" s="224">
        <f t="shared" ref="F138:F146" si="9">C138*E138</f>
        <v>0</v>
      </c>
    </row>
    <row r="139" spans="1:6" s="23" customFormat="1" ht="48" customHeight="1" x14ac:dyDescent="0.2">
      <c r="A139" s="18">
        <v>371</v>
      </c>
      <c r="B139" s="19" t="s">
        <v>834</v>
      </c>
      <c r="C139" s="39">
        <v>1.5</v>
      </c>
      <c r="D139" s="21" t="s">
        <v>687</v>
      </c>
      <c r="E139" s="221"/>
      <c r="F139" s="224">
        <f t="shared" si="9"/>
        <v>0</v>
      </c>
    </row>
    <row r="140" spans="1:6" s="23" customFormat="1" ht="35.1" customHeight="1" x14ac:dyDescent="0.2">
      <c r="A140" s="220">
        <v>372</v>
      </c>
      <c r="B140" s="141" t="s">
        <v>691</v>
      </c>
      <c r="C140" s="238">
        <v>23.2</v>
      </c>
      <c r="D140" s="142" t="s">
        <v>61</v>
      </c>
      <c r="E140" s="221"/>
      <c r="F140" s="224">
        <f t="shared" si="9"/>
        <v>0</v>
      </c>
    </row>
    <row r="141" spans="1:6" s="23" customFormat="1" ht="48" customHeight="1" x14ac:dyDescent="0.2">
      <c r="A141" s="220">
        <v>373</v>
      </c>
      <c r="B141" s="19" t="s">
        <v>835</v>
      </c>
      <c r="C141" s="39">
        <v>8.6999999999999993</v>
      </c>
      <c r="D141" s="21" t="s">
        <v>687</v>
      </c>
      <c r="E141" s="221"/>
      <c r="F141" s="224">
        <f t="shared" si="9"/>
        <v>0</v>
      </c>
    </row>
    <row r="142" spans="1:6" s="23" customFormat="1" ht="35.1" customHeight="1" x14ac:dyDescent="0.2">
      <c r="A142" s="220">
        <v>374</v>
      </c>
      <c r="B142" s="19" t="s">
        <v>805</v>
      </c>
      <c r="C142" s="39">
        <v>0.1</v>
      </c>
      <c r="D142" s="21" t="s">
        <v>59</v>
      </c>
      <c r="E142" s="221"/>
      <c r="F142" s="224">
        <f t="shared" si="9"/>
        <v>0</v>
      </c>
    </row>
    <row r="143" spans="1:6" s="23" customFormat="1" ht="35.1" customHeight="1" x14ac:dyDescent="0.2">
      <c r="A143" s="220">
        <v>375</v>
      </c>
      <c r="B143" s="141" t="s">
        <v>690</v>
      </c>
      <c r="C143" s="237">
        <v>1</v>
      </c>
      <c r="D143" s="142" t="s">
        <v>64</v>
      </c>
      <c r="E143" s="221"/>
      <c r="F143" s="224">
        <f t="shared" si="9"/>
        <v>0</v>
      </c>
    </row>
    <row r="144" spans="1:6" s="23" customFormat="1" ht="35.1" customHeight="1" x14ac:dyDescent="0.2">
      <c r="A144" s="220">
        <v>376</v>
      </c>
      <c r="B144" s="141" t="s">
        <v>689</v>
      </c>
      <c r="C144" s="237">
        <v>1</v>
      </c>
      <c r="D144" s="142" t="s">
        <v>64</v>
      </c>
      <c r="E144" s="221"/>
      <c r="F144" s="224">
        <f t="shared" si="9"/>
        <v>0</v>
      </c>
    </row>
    <row r="145" spans="1:6" s="23" customFormat="1" ht="35.1" customHeight="1" x14ac:dyDescent="0.2">
      <c r="A145" s="220">
        <v>377</v>
      </c>
      <c r="B145" s="19" t="s">
        <v>688</v>
      </c>
      <c r="C145" s="39">
        <v>0.2</v>
      </c>
      <c r="D145" s="21" t="s">
        <v>687</v>
      </c>
      <c r="E145" s="221"/>
      <c r="F145" s="224">
        <f t="shared" si="9"/>
        <v>0</v>
      </c>
    </row>
    <row r="146" spans="1:6" s="23" customFormat="1" ht="35.1" customHeight="1" x14ac:dyDescent="0.2">
      <c r="A146" s="220">
        <v>378</v>
      </c>
      <c r="B146" s="19" t="s">
        <v>686</v>
      </c>
      <c r="C146" s="39">
        <v>17.100000000000001</v>
      </c>
      <c r="D146" s="21" t="s">
        <v>66</v>
      </c>
      <c r="E146" s="221"/>
      <c r="F146" s="224">
        <f t="shared" si="9"/>
        <v>0</v>
      </c>
    </row>
    <row r="147" spans="1:6" s="36" customFormat="1" ht="27.75" customHeight="1" x14ac:dyDescent="0.2">
      <c r="A147" s="32"/>
      <c r="B147" s="33" t="s">
        <v>685</v>
      </c>
      <c r="C147" s="235"/>
      <c r="D147" s="32"/>
      <c r="E147" s="222"/>
      <c r="F147" s="226"/>
    </row>
    <row r="148" spans="1:6" s="23" customFormat="1" ht="48" customHeight="1" x14ac:dyDescent="0.2">
      <c r="A148" s="18">
        <v>379</v>
      </c>
      <c r="B148" s="19" t="s">
        <v>836</v>
      </c>
      <c r="C148" s="39">
        <v>5.7</v>
      </c>
      <c r="D148" s="21" t="s">
        <v>59</v>
      </c>
      <c r="E148" s="221"/>
      <c r="F148" s="224">
        <f>C148*E148</f>
        <v>0</v>
      </c>
    </row>
    <row r="149" spans="1:6" s="23" customFormat="1" ht="35.1" customHeight="1" x14ac:dyDescent="0.2">
      <c r="A149" s="18">
        <v>380</v>
      </c>
      <c r="B149" s="19" t="s">
        <v>684</v>
      </c>
      <c r="C149" s="20">
        <v>42</v>
      </c>
      <c r="D149" s="21" t="s">
        <v>61</v>
      </c>
      <c r="E149" s="221"/>
      <c r="F149" s="224">
        <f>C149*E149</f>
        <v>0</v>
      </c>
    </row>
    <row r="150" spans="1:6" s="23" customFormat="1" ht="48" customHeight="1" thickBot="1" x14ac:dyDescent="0.25">
      <c r="A150" s="18">
        <v>381</v>
      </c>
      <c r="B150" s="19" t="s">
        <v>991</v>
      </c>
      <c r="C150" s="20">
        <v>50</v>
      </c>
      <c r="D150" s="21" t="s">
        <v>59</v>
      </c>
      <c r="E150" s="221"/>
      <c r="F150" s="224">
        <f>C150*E150</f>
        <v>0</v>
      </c>
    </row>
    <row r="151" spans="1:6" s="23" customFormat="1" ht="27.75" customHeight="1" thickBot="1" x14ac:dyDescent="0.25">
      <c r="A151" s="24"/>
      <c r="B151" s="25" t="s">
        <v>767</v>
      </c>
      <c r="C151" s="26"/>
      <c r="D151" s="27"/>
      <c r="E151" s="28"/>
      <c r="F151" s="227">
        <f>SUM(F8:F150)</f>
        <v>0</v>
      </c>
    </row>
    <row r="152" spans="1:6" x14ac:dyDescent="0.2">
      <c r="A152" s="18"/>
      <c r="B152" s="29"/>
      <c r="C152" s="18"/>
      <c r="D152" s="21"/>
      <c r="E152" s="30"/>
      <c r="F152" s="22"/>
    </row>
    <row r="160" spans="1:6" s="31" customFormat="1" x14ac:dyDescent="0.2">
      <c r="A160" s="8"/>
      <c r="B160" s="11"/>
      <c r="C160" s="11"/>
      <c r="D160" s="11"/>
      <c r="F160" s="41"/>
    </row>
  </sheetData>
  <sheetProtection password="CC4E" sheet="1" objects="1" scenarios="1"/>
  <pageMargins left="0.7" right="0.7" top="0.78740157499999996" bottom="0.78740157499999996" header="0.3" footer="0.3"/>
  <pageSetup paperSize="9" scale="75" orientation="landscape" r:id="rId1"/>
  <ignoredErrors>
    <ignoredError sqref="F11:F13 F15:F21 F24:F32 F35:F44 F47 F53:F58 F61:F64 F69:F71 F74 F77 F81:F87 F127 F150" unlockedFormula="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15</vt:i4>
      </vt:variant>
      <vt:variant>
        <vt:lpstr>Pojmenované oblasti</vt:lpstr>
      </vt:variant>
      <vt:variant>
        <vt:i4>3</vt:i4>
      </vt:variant>
    </vt:vector>
  </HeadingPairs>
  <TitlesOfParts>
    <vt:vector size="18" baseType="lpstr">
      <vt:lpstr>Titulní_list</vt:lpstr>
      <vt:lpstr>Krycí_list</vt:lpstr>
      <vt:lpstr>SO 101</vt:lpstr>
      <vt:lpstr>SO 102</vt:lpstr>
      <vt:lpstr>SO 103</vt:lpstr>
      <vt:lpstr>SO 105</vt:lpstr>
      <vt:lpstr>SO 106</vt:lpstr>
      <vt:lpstr>SO 107</vt:lpstr>
      <vt:lpstr>SO 108</vt:lpstr>
      <vt:lpstr>SO 110</vt:lpstr>
      <vt:lpstr>SO 111</vt:lpstr>
      <vt:lpstr>SO 112</vt:lpstr>
      <vt:lpstr>SO 10</vt:lpstr>
      <vt:lpstr>Provozní soubory</vt:lpstr>
      <vt:lpstr>VRN</vt:lpstr>
      <vt:lpstr>Krycí_list!Oblast_tisku</vt:lpstr>
      <vt:lpstr>'SO 108'!Oblast_tisku</vt:lpstr>
      <vt:lpstr>'SO 112'!Oblast_tisku</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2021-05-04T08:11:05Z</dcterms:created>
  <dcterms:modified xsi:type="dcterms:W3CDTF">2021-07-19T11:29:53Z</dcterms:modified>
</cp:coreProperties>
</file>